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sharadze\Desktop\Eka\gegmebi\სტრატეგია 2018-2020\"/>
    </mc:Choice>
  </mc:AlternateContent>
  <bookViews>
    <workbookView xWindow="0" yWindow="0" windowWidth="24000" windowHeight="9735" tabRatio="793" firstSheet="1" activeTab="1"/>
  </bookViews>
  <sheets>
    <sheet name="Acerno_Cache_XXXXX" sheetId="4" state="veryHidden" r:id="rId1"/>
    <sheet name="აუდიტის უნივერსი" sheetId="1" r:id="rId2"/>
    <sheet name="რისკების გაზომვა" sheetId="2" r:id="rId3"/>
    <sheet name="ზეგავლენა" sheetId="3" r:id="rId4"/>
    <sheet name="მოხდენი ალბათობა" sheetId="7" r:id="rId5"/>
    <sheet name="მიზნები COSO " sheetId="8" r:id="rId6"/>
    <sheet name="Objectives COSO" sheetId="9" r:id="rId7"/>
  </sheets>
  <definedNames>
    <definedName name="_xlnm._FilterDatabase" localSheetId="2" hidden="1">'რისკების გაზომვა'!$A$11:$S$83</definedName>
  </definedNames>
  <calcPr calcId="152511"/>
</workbook>
</file>

<file path=xl/calcChain.xml><?xml version="1.0" encoding="utf-8"?>
<calcChain xmlns="http://schemas.openxmlformats.org/spreadsheetml/2006/main">
  <c r="B7" i="2" l="1"/>
  <c r="B8" i="2"/>
  <c r="B9" i="2"/>
  <c r="B10" i="2"/>
  <c r="B11" i="2"/>
  <c r="B12" i="2"/>
  <c r="B13" i="2"/>
  <c r="B14" i="2"/>
  <c r="B15" i="2"/>
  <c r="B16" i="2"/>
  <c r="B17" i="2"/>
  <c r="B18" i="2"/>
  <c r="B19" i="2"/>
  <c r="B20" i="2"/>
  <c r="B21" i="2"/>
  <c r="B6" i="2"/>
  <c r="B24" i="2"/>
  <c r="B25" i="2"/>
  <c r="B26" i="2"/>
  <c r="B27" i="2"/>
  <c r="B23" i="2"/>
  <c r="B29" i="2"/>
  <c r="B30" i="2"/>
  <c r="B31" i="2"/>
  <c r="B32" i="2"/>
  <c r="B33" i="2"/>
  <c r="B34" i="2"/>
  <c r="B35" i="2"/>
  <c r="B36" i="2"/>
  <c r="B37" i="2"/>
  <c r="B38" i="2"/>
  <c r="B39" i="2"/>
  <c r="B40" i="2"/>
  <c r="B41" i="2"/>
  <c r="B42" i="2"/>
  <c r="B43" i="2"/>
  <c r="B44" i="2"/>
  <c r="B45" i="2"/>
  <c r="B46" i="2"/>
  <c r="B47" i="2"/>
  <c r="B48" i="2"/>
  <c r="B49" i="2"/>
  <c r="O8" i="2"/>
  <c r="O9" i="2"/>
  <c r="O10" i="2"/>
  <c r="O7" i="2"/>
  <c r="M8" i="2"/>
  <c r="M9" i="2"/>
  <c r="M10" i="2"/>
  <c r="M7" i="2"/>
  <c r="K8" i="2"/>
  <c r="K9" i="2"/>
  <c r="K10" i="2"/>
  <c r="K7" i="2"/>
  <c r="I8" i="2"/>
  <c r="I9" i="2"/>
  <c r="I10" i="2"/>
  <c r="I7" i="2"/>
  <c r="G8" i="2"/>
  <c r="G9" i="2"/>
  <c r="G10" i="2"/>
  <c r="G7" i="2"/>
  <c r="E8" i="2"/>
  <c r="E9" i="2"/>
  <c r="P9" i="2" s="1"/>
  <c r="J7" i="1" s="1"/>
  <c r="E10" i="2"/>
  <c r="E7" i="2"/>
  <c r="C10" i="2"/>
  <c r="C9" i="2"/>
  <c r="C8" i="2"/>
  <c r="C7" i="2"/>
  <c r="P8" i="2" l="1"/>
  <c r="J6" i="1" s="1"/>
  <c r="P7" i="2"/>
  <c r="J5" i="1" s="1"/>
  <c r="P10" i="2"/>
  <c r="J8" i="1" s="1"/>
  <c r="M13" i="2"/>
  <c r="M14" i="2"/>
  <c r="M15" i="2"/>
  <c r="M16" i="2"/>
  <c r="M17" i="2"/>
  <c r="M18" i="2"/>
  <c r="M19" i="2"/>
  <c r="M20" i="2"/>
  <c r="M21" i="2"/>
  <c r="M23" i="2"/>
  <c r="M24" i="2"/>
  <c r="M25" i="2"/>
  <c r="M26" i="2"/>
  <c r="M27"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4" i="2"/>
  <c r="M65" i="2"/>
  <c r="M66" i="2"/>
  <c r="M67" i="2"/>
  <c r="M68" i="2"/>
  <c r="M69" i="2"/>
  <c r="M70" i="2"/>
  <c r="M71" i="2"/>
  <c r="M72" i="2"/>
  <c r="M73" i="2"/>
  <c r="M74" i="2"/>
  <c r="M75" i="2"/>
  <c r="M76" i="2"/>
  <c r="M77" i="2"/>
  <c r="M78" i="2"/>
  <c r="M79" i="2"/>
  <c r="M80" i="2"/>
  <c r="M12" i="2"/>
  <c r="I15" i="2" l="1"/>
  <c r="I16" i="2"/>
  <c r="I17" i="2"/>
  <c r="I18" i="2"/>
  <c r="I19" i="2"/>
  <c r="I20" i="2"/>
  <c r="I21" i="2"/>
  <c r="I23" i="2"/>
  <c r="I24" i="2"/>
  <c r="I25" i="2"/>
  <c r="I26" i="2"/>
  <c r="I27"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4" i="2"/>
  <c r="I65" i="2"/>
  <c r="I66" i="2"/>
  <c r="I67" i="2"/>
  <c r="I68" i="2"/>
  <c r="I69" i="2"/>
  <c r="I70" i="2"/>
  <c r="I71" i="2"/>
  <c r="I72" i="2"/>
  <c r="I73" i="2"/>
  <c r="I74" i="2"/>
  <c r="I75" i="2"/>
  <c r="I76" i="2"/>
  <c r="I77" i="2"/>
  <c r="I78" i="2"/>
  <c r="I79" i="2"/>
  <c r="I80" i="2"/>
  <c r="I13" i="2"/>
  <c r="I14" i="2"/>
  <c r="I12" i="2"/>
  <c r="K13" i="2" l="1"/>
  <c r="K14" i="2"/>
  <c r="K15" i="2"/>
  <c r="K16" i="2"/>
  <c r="K17" i="2"/>
  <c r="K18" i="2"/>
  <c r="K19" i="2"/>
  <c r="K20" i="2"/>
  <c r="K21" i="2"/>
  <c r="K23" i="2"/>
  <c r="K24" i="2"/>
  <c r="K25" i="2"/>
  <c r="K26" i="2"/>
  <c r="K27"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4" i="2"/>
  <c r="K65" i="2"/>
  <c r="K66" i="2"/>
  <c r="K67" i="2"/>
  <c r="K68" i="2"/>
  <c r="K69" i="2"/>
  <c r="K70" i="2"/>
  <c r="K71" i="2"/>
  <c r="K72" i="2"/>
  <c r="K73" i="2"/>
  <c r="K74" i="2"/>
  <c r="K75" i="2"/>
  <c r="K76" i="2"/>
  <c r="K77" i="2"/>
  <c r="K78" i="2"/>
  <c r="K79" i="2"/>
  <c r="K80" i="2"/>
  <c r="K12" i="2"/>
  <c r="O13" i="2" l="1"/>
  <c r="O14" i="2"/>
  <c r="O15" i="2"/>
  <c r="O16" i="2"/>
  <c r="O17" i="2"/>
  <c r="O18" i="2"/>
  <c r="O19" i="2"/>
  <c r="O20" i="2"/>
  <c r="O21" i="2"/>
  <c r="O23" i="2"/>
  <c r="O24" i="2"/>
  <c r="O25" i="2"/>
  <c r="O26" i="2"/>
  <c r="O27"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4" i="2"/>
  <c r="O65" i="2"/>
  <c r="O66" i="2"/>
  <c r="O67" i="2"/>
  <c r="O68" i="2"/>
  <c r="O69" i="2"/>
  <c r="O70" i="2"/>
  <c r="O71" i="2"/>
  <c r="O72" i="2"/>
  <c r="O73" i="2"/>
  <c r="O74" i="2"/>
  <c r="O75" i="2"/>
  <c r="O76" i="2"/>
  <c r="O77" i="2"/>
  <c r="O78" i="2"/>
  <c r="O79" i="2"/>
  <c r="O80" i="2"/>
  <c r="O12" i="2"/>
  <c r="G31" i="2"/>
  <c r="G56" i="2"/>
  <c r="G77" i="2"/>
  <c r="E13" i="2"/>
  <c r="E14" i="2"/>
  <c r="E15" i="2"/>
  <c r="E16" i="2"/>
  <c r="E17" i="2"/>
  <c r="E18" i="2"/>
  <c r="E19" i="2"/>
  <c r="E20" i="2"/>
  <c r="E21" i="2"/>
  <c r="J20" i="1"/>
  <c r="E23" i="2"/>
  <c r="E24" i="2"/>
  <c r="E25" i="2"/>
  <c r="E26" i="2"/>
  <c r="E27"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4" i="2"/>
  <c r="E65" i="2"/>
  <c r="E66" i="2"/>
  <c r="E67" i="2"/>
  <c r="E68" i="2"/>
  <c r="E69" i="2"/>
  <c r="E70" i="2"/>
  <c r="E71" i="2"/>
  <c r="E72" i="2"/>
  <c r="E73" i="2"/>
  <c r="E74" i="2"/>
  <c r="E75" i="2"/>
  <c r="E76" i="2"/>
  <c r="E77" i="2"/>
  <c r="E78" i="2"/>
  <c r="E79" i="2"/>
  <c r="E80" i="2"/>
  <c r="E12" i="2"/>
  <c r="G17" i="2"/>
  <c r="F18" i="2"/>
  <c r="G18" i="2" s="1"/>
  <c r="F19" i="2"/>
  <c r="G19" i="2" s="1"/>
  <c r="F20" i="2"/>
  <c r="G20" i="2" s="1"/>
  <c r="F21" i="2"/>
  <c r="G21" i="2" s="1"/>
  <c r="F23" i="2"/>
  <c r="G23" i="2" s="1"/>
  <c r="F24" i="2"/>
  <c r="G24" i="2" s="1"/>
  <c r="F25" i="2"/>
  <c r="G25" i="2" s="1"/>
  <c r="G26" i="2"/>
  <c r="F27" i="2"/>
  <c r="G27" i="2" s="1"/>
  <c r="F29" i="2"/>
  <c r="G29" i="2" s="1"/>
  <c r="F30" i="2"/>
  <c r="G30" i="2" s="1"/>
  <c r="F32" i="2"/>
  <c r="G32" i="2" s="1"/>
  <c r="F33" i="2"/>
  <c r="G33" i="2" s="1"/>
  <c r="F34" i="2"/>
  <c r="G34" i="2" s="1"/>
  <c r="F35" i="2"/>
  <c r="G35" i="2" s="1"/>
  <c r="F36" i="2"/>
  <c r="G36" i="2" s="1"/>
  <c r="F37" i="2"/>
  <c r="G37" i="2" s="1"/>
  <c r="F38" i="2"/>
  <c r="G38" i="2" s="1"/>
  <c r="F39" i="2"/>
  <c r="G39" i="2" s="1"/>
  <c r="F40" i="2"/>
  <c r="G40" i="2" s="1"/>
  <c r="F41" i="2"/>
  <c r="G41" i="2" s="1"/>
  <c r="F42" i="2"/>
  <c r="G42" i="2" s="1"/>
  <c r="F43" i="2"/>
  <c r="G43" i="2" s="1"/>
  <c r="F44" i="2"/>
  <c r="G44" i="2" s="1"/>
  <c r="F45" i="2"/>
  <c r="G45" i="2" s="1"/>
  <c r="F46" i="2"/>
  <c r="G46" i="2" s="1"/>
  <c r="F47" i="2"/>
  <c r="G47" i="2" s="1"/>
  <c r="F48" i="2"/>
  <c r="G48" i="2" s="1"/>
  <c r="F49" i="2"/>
  <c r="G49" i="2" s="1"/>
  <c r="G50" i="2"/>
  <c r="F51" i="2"/>
  <c r="G51" i="2" s="1"/>
  <c r="F52" i="2"/>
  <c r="G52" i="2" s="1"/>
  <c r="F53" i="2"/>
  <c r="G53" i="2" s="1"/>
  <c r="F54" i="2"/>
  <c r="G54" i="2" s="1"/>
  <c r="F55" i="2"/>
  <c r="G55" i="2" s="1"/>
  <c r="F57" i="2"/>
  <c r="G57" i="2" s="1"/>
  <c r="F58" i="2"/>
  <c r="G58" i="2" s="1"/>
  <c r="F59" i="2"/>
  <c r="G59" i="2" s="1"/>
  <c r="F60" i="2"/>
  <c r="G60" i="2" s="1"/>
  <c r="F61" i="2"/>
  <c r="G61" i="2" s="1"/>
  <c r="F62" i="2"/>
  <c r="G62" i="2" s="1"/>
  <c r="F64" i="2"/>
  <c r="G64" i="2" s="1"/>
  <c r="F65" i="2"/>
  <c r="G65" i="2" s="1"/>
  <c r="F66" i="2"/>
  <c r="G66" i="2" s="1"/>
  <c r="F67" i="2"/>
  <c r="G67" i="2" s="1"/>
  <c r="F68" i="2"/>
  <c r="G68" i="2" s="1"/>
  <c r="F69" i="2"/>
  <c r="G69" i="2" s="1"/>
  <c r="F70" i="2"/>
  <c r="G70" i="2" s="1"/>
  <c r="F71" i="2"/>
  <c r="G71" i="2" s="1"/>
  <c r="F72" i="2"/>
  <c r="G72" i="2" s="1"/>
  <c r="F73" i="2"/>
  <c r="G73" i="2" s="1"/>
  <c r="F74" i="2"/>
  <c r="G74" i="2" s="1"/>
  <c r="F75" i="2"/>
  <c r="G75" i="2" s="1"/>
  <c r="G76" i="2"/>
  <c r="F78" i="2"/>
  <c r="G78" i="2" s="1"/>
  <c r="F79" i="2"/>
  <c r="G79" i="2" s="1"/>
  <c r="F80" i="2"/>
  <c r="G80" i="2" s="1"/>
  <c r="G13" i="2"/>
  <c r="F14" i="2"/>
  <c r="G14" i="2" s="1"/>
  <c r="F15" i="2"/>
  <c r="G15" i="2" s="1"/>
  <c r="F16" i="2"/>
  <c r="G16" i="2" s="1"/>
  <c r="F12" i="2"/>
  <c r="G12" i="2" s="1"/>
  <c r="R13" i="2"/>
  <c r="R14" i="2"/>
  <c r="R15" i="2"/>
  <c r="R16" i="2"/>
  <c r="R17" i="2"/>
  <c r="R18" i="2"/>
  <c r="R19" i="2"/>
  <c r="R20" i="2"/>
  <c r="R21" i="2"/>
  <c r="R24" i="2"/>
  <c r="R25" i="2"/>
  <c r="R26" i="2"/>
  <c r="R27"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4" i="2"/>
  <c r="R65" i="2"/>
  <c r="R66" i="2"/>
  <c r="R67" i="2"/>
  <c r="R68" i="2"/>
  <c r="R69" i="2"/>
  <c r="R70" i="2"/>
  <c r="R71" i="2"/>
  <c r="R72" i="2"/>
  <c r="R73" i="2"/>
  <c r="R74" i="2"/>
  <c r="R75" i="2"/>
  <c r="R76" i="2"/>
  <c r="R77" i="2"/>
  <c r="R78" i="2"/>
  <c r="R79" i="2"/>
  <c r="R80" i="2"/>
  <c r="R12" i="2"/>
  <c r="B79" i="2"/>
  <c r="B80" i="2"/>
  <c r="B78" i="2"/>
  <c r="P75" i="2" l="1"/>
  <c r="J73" i="1" s="1"/>
  <c r="P71" i="2"/>
  <c r="J69" i="1" s="1"/>
  <c r="P67" i="2"/>
  <c r="J65" i="1" s="1"/>
  <c r="J61" i="1"/>
  <c r="P59" i="2"/>
  <c r="J57" i="1" s="1"/>
  <c r="P31" i="2"/>
  <c r="J29" i="1" s="1"/>
  <c r="P18" i="2"/>
  <c r="J16" i="1" s="1"/>
  <c r="P14" i="2"/>
  <c r="J12" i="1" s="1"/>
  <c r="P74" i="2"/>
  <c r="J72" i="1" s="1"/>
  <c r="P70" i="2"/>
  <c r="J68" i="1" s="1"/>
  <c r="P66" i="2"/>
  <c r="J64" i="1" s="1"/>
  <c r="P62" i="2"/>
  <c r="J60" i="1" s="1"/>
  <c r="P58" i="2"/>
  <c r="J56" i="1" s="1"/>
  <c r="P27" i="2"/>
  <c r="J25" i="1" s="1"/>
  <c r="P23" i="2"/>
  <c r="J21" i="1" s="1"/>
  <c r="P19" i="2"/>
  <c r="J17" i="1" s="1"/>
  <c r="P15" i="2"/>
  <c r="J13" i="1" s="1"/>
  <c r="P12" i="2"/>
  <c r="J10" i="1" s="1"/>
  <c r="P77" i="2"/>
  <c r="J75" i="1" s="1"/>
  <c r="P26" i="2"/>
  <c r="J24" i="1" s="1"/>
  <c r="P56" i="2"/>
  <c r="J54" i="1" s="1"/>
  <c r="P55" i="2"/>
  <c r="J53" i="1" s="1"/>
  <c r="P51" i="2"/>
  <c r="J49" i="1" s="1"/>
  <c r="P43" i="2"/>
  <c r="J41" i="1" s="1"/>
  <c r="P39" i="2"/>
  <c r="J37" i="1" s="1"/>
  <c r="P35" i="2"/>
  <c r="J33" i="1" s="1"/>
  <c r="P80" i="2"/>
  <c r="J78" i="1" s="1"/>
  <c r="P54" i="2"/>
  <c r="J52" i="1" s="1"/>
  <c r="P50" i="2"/>
  <c r="J48" i="1" s="1"/>
  <c r="P46" i="2"/>
  <c r="J44" i="1" s="1"/>
  <c r="P42" i="2"/>
  <c r="J40" i="1" s="1"/>
  <c r="P38" i="2"/>
  <c r="J36" i="1" s="1"/>
  <c r="P34" i="2"/>
  <c r="J32" i="1" s="1"/>
  <c r="P30" i="2"/>
  <c r="J28" i="1" s="1"/>
  <c r="P79" i="2"/>
  <c r="J77" i="1" s="1"/>
  <c r="P76" i="2"/>
  <c r="J74" i="1" s="1"/>
  <c r="P73" i="2"/>
  <c r="J71" i="1" s="1"/>
  <c r="P69" i="2"/>
  <c r="J67" i="1" s="1"/>
  <c r="P65" i="2"/>
  <c r="J63" i="1" s="1"/>
  <c r="P61" i="2"/>
  <c r="J59" i="1" s="1"/>
  <c r="P57" i="2"/>
  <c r="J55" i="1" s="1"/>
  <c r="P53" i="2"/>
  <c r="J51" i="1" s="1"/>
  <c r="P49" i="2"/>
  <c r="J47" i="1" s="1"/>
  <c r="P45" i="2"/>
  <c r="J43" i="1" s="1"/>
  <c r="P41" i="2"/>
  <c r="J39" i="1" s="1"/>
  <c r="P37" i="2"/>
  <c r="J35" i="1" s="1"/>
  <c r="P33" i="2"/>
  <c r="J31" i="1" s="1"/>
  <c r="P29" i="2"/>
  <c r="J27" i="1" s="1"/>
  <c r="P25" i="2"/>
  <c r="J23" i="1" s="1"/>
  <c r="P21" i="2"/>
  <c r="J19" i="1" s="1"/>
  <c r="P17" i="2"/>
  <c r="J15" i="1" s="1"/>
  <c r="P13" i="2"/>
  <c r="J11" i="1" s="1"/>
  <c r="P47" i="2"/>
  <c r="J45" i="1" s="1"/>
  <c r="P78" i="2"/>
  <c r="J76" i="1" s="1"/>
  <c r="P72" i="2"/>
  <c r="J70" i="1" s="1"/>
  <c r="P68" i="2"/>
  <c r="J66" i="1" s="1"/>
  <c r="P64" i="2"/>
  <c r="J62" i="1" s="1"/>
  <c r="P60" i="2"/>
  <c r="J58" i="1" s="1"/>
  <c r="P52" i="2"/>
  <c r="J50" i="1" s="1"/>
  <c r="P48" i="2"/>
  <c r="J46" i="1" s="1"/>
  <c r="P44" i="2"/>
  <c r="J42" i="1" s="1"/>
  <c r="P40" i="2"/>
  <c r="J38" i="1" s="1"/>
  <c r="P36" i="2"/>
  <c r="J34" i="1" s="1"/>
  <c r="P32" i="2"/>
  <c r="J30" i="1" s="1"/>
  <c r="J26" i="1"/>
  <c r="P24" i="2"/>
  <c r="J22" i="1" s="1"/>
  <c r="P20" i="2"/>
  <c r="J18" i="1" s="1"/>
  <c r="P16" i="2"/>
  <c r="J14" i="1" s="1"/>
  <c r="B50" i="2"/>
  <c r="B51" i="2"/>
  <c r="B52" i="2"/>
  <c r="B53" i="2"/>
  <c r="B54" i="2"/>
  <c r="B55" i="2"/>
  <c r="B57" i="2"/>
  <c r="B58" i="2"/>
  <c r="B59" i="2"/>
  <c r="B60" i="2"/>
  <c r="B61" i="2"/>
  <c r="B62" i="2"/>
  <c r="B63" i="2"/>
  <c r="B64" i="2"/>
  <c r="B65" i="2"/>
  <c r="B66" i="2"/>
  <c r="B67" i="2"/>
  <c r="B68" i="2"/>
  <c r="B69" i="2"/>
  <c r="B70" i="2"/>
  <c r="B71" i="2"/>
  <c r="B72" i="2"/>
  <c r="B73" i="2"/>
  <c r="B74" i="2"/>
  <c r="B75" i="2"/>
  <c r="B76" i="2"/>
  <c r="B77" i="2"/>
  <c r="A24" i="2"/>
  <c r="A25" i="2"/>
  <c r="A26" i="2"/>
  <c r="A27" i="2"/>
  <c r="A28" i="2"/>
  <c r="C24" i="2"/>
  <c r="C25" i="2"/>
  <c r="C26" i="2"/>
  <c r="C27" i="2"/>
  <c r="A23" i="2"/>
  <c r="A22" i="2"/>
  <c r="A29" i="2"/>
  <c r="A30" i="2"/>
  <c r="A31" i="2"/>
  <c r="C12" i="2"/>
  <c r="C13" i="2"/>
  <c r="C14" i="2"/>
  <c r="C15" i="2"/>
  <c r="C16" i="2"/>
  <c r="C17" i="2"/>
  <c r="C18" i="2"/>
  <c r="C19" i="2"/>
  <c r="C20" i="2"/>
  <c r="C21" i="2"/>
  <c r="C23" i="2"/>
  <c r="A78" i="2"/>
  <c r="A79" i="2"/>
  <c r="A80" i="2"/>
  <c r="C78" i="2"/>
  <c r="C79" i="2"/>
  <c r="C80"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A32" i="2"/>
  <c r="A33" i="2"/>
  <c r="A34" i="2"/>
  <c r="A35" i="2"/>
  <c r="A36" i="2"/>
  <c r="A37" i="2"/>
  <c r="A38" i="2"/>
  <c r="A39" i="2"/>
  <c r="A40" i="2"/>
  <c r="A41" i="2"/>
  <c r="A42" i="2"/>
  <c r="A43" i="2"/>
  <c r="A44" i="2"/>
  <c r="A45" i="2"/>
  <c r="A46" i="2"/>
  <c r="A47" i="2"/>
  <c r="C45" i="2"/>
  <c r="C46" i="2"/>
  <c r="C47" i="2"/>
  <c r="H11" i="1" l="1"/>
  <c r="H12" i="1"/>
  <c r="H13" i="1"/>
  <c r="H14" i="1"/>
  <c r="H15" i="1"/>
  <c r="H16" i="1"/>
  <c r="H17" i="1"/>
  <c r="H18" i="1"/>
  <c r="H19" i="1"/>
  <c r="H21" i="1"/>
  <c r="H22" i="1"/>
  <c r="H23" i="1"/>
  <c r="H24" i="1"/>
  <c r="H25" i="1"/>
  <c r="H10" i="1"/>
  <c r="C29" i="2" l="1"/>
  <c r="C30" i="2"/>
  <c r="C31" i="2"/>
  <c r="C32" i="2"/>
  <c r="C33" i="2"/>
  <c r="C34" i="2"/>
  <c r="C35" i="2"/>
  <c r="C36" i="2"/>
  <c r="C37" i="2"/>
  <c r="C38" i="2"/>
  <c r="C39" i="2"/>
  <c r="C40" i="2"/>
  <c r="C41" i="2"/>
  <c r="C42" i="2"/>
  <c r="C43" i="2"/>
  <c r="C44" i="2"/>
</calcChain>
</file>

<file path=xl/comments1.xml><?xml version="1.0" encoding="utf-8"?>
<comments xmlns="http://schemas.openxmlformats.org/spreadsheetml/2006/main">
  <authors>
    <author>Eka Sharadze</author>
  </authors>
  <commentList>
    <comment ref="F49" authorId="0" shapeId="0">
      <text>
        <r>
          <rPr>
            <b/>
            <sz val="9"/>
            <color indexed="81"/>
            <rFont val="Tahoma"/>
            <family val="2"/>
            <charset val="204"/>
          </rPr>
          <t>Eka Sharadze:</t>
        </r>
        <r>
          <rPr>
            <sz val="9"/>
            <color indexed="81"/>
            <rFont val="Tahoma"/>
            <family val="2"/>
            <charset val="204"/>
          </rPr>
          <t xml:space="preserve">
საბაზისო შესაბამისი მონაცემის არქონა</t>
        </r>
      </text>
    </comment>
    <comment ref="F72" authorId="0" shapeId="0">
      <text>
        <r>
          <rPr>
            <b/>
            <sz val="9"/>
            <color indexed="81"/>
            <rFont val="Tahoma"/>
            <family val="2"/>
            <charset val="204"/>
          </rPr>
          <t>Eka Sharadze:</t>
        </r>
        <r>
          <rPr>
            <sz val="9"/>
            <color indexed="81"/>
            <rFont val="Tahoma"/>
            <family val="2"/>
            <charset val="204"/>
          </rPr>
          <t xml:space="preserve">
არ არის საბაზისო მაჩვენებელი</t>
        </r>
      </text>
    </comment>
    <comment ref="G72" authorId="0" shapeId="0">
      <text>
        <r>
          <rPr>
            <b/>
            <sz val="9"/>
            <color indexed="81"/>
            <rFont val="Tahoma"/>
            <family val="2"/>
            <charset val="204"/>
          </rPr>
          <t>Eka Sharadze:</t>
        </r>
        <r>
          <rPr>
            <sz val="9"/>
            <color indexed="81"/>
            <rFont val="Tahoma"/>
            <family val="2"/>
            <charset val="204"/>
          </rPr>
          <t xml:space="preserve">
არ არის საბაზისო მაჩვენებელი</t>
        </r>
      </text>
    </comment>
    <comment ref="G74" authorId="0" shapeId="0">
      <text>
        <r>
          <rPr>
            <b/>
            <sz val="9"/>
            <color indexed="81"/>
            <rFont val="Tahoma"/>
            <family val="2"/>
            <charset val="204"/>
          </rPr>
          <t>Eka Sharadze:</t>
        </r>
        <r>
          <rPr>
            <sz val="9"/>
            <color indexed="81"/>
            <rFont val="Tahoma"/>
            <family val="2"/>
            <charset val="204"/>
          </rPr>
          <t xml:space="preserve">
არ არის საშუალოვადიანი მაჩვენებელი</t>
        </r>
      </text>
    </comment>
    <comment ref="F76" authorId="0" shapeId="0">
      <text>
        <r>
          <rPr>
            <b/>
            <sz val="9"/>
            <color indexed="81"/>
            <rFont val="Tahoma"/>
            <family val="2"/>
            <charset val="204"/>
          </rPr>
          <t>Eka Sharadze:</t>
        </r>
        <r>
          <rPr>
            <sz val="9"/>
            <color indexed="81"/>
            <rFont val="Tahoma"/>
            <family val="2"/>
            <charset val="204"/>
          </rPr>
          <t xml:space="preserve">
არ არის რაოდენობრივი მაჩვენებელი</t>
        </r>
      </text>
    </comment>
  </commentList>
</comments>
</file>

<file path=xl/sharedStrings.xml><?xml version="1.0" encoding="utf-8"?>
<sst xmlns="http://schemas.openxmlformats.org/spreadsheetml/2006/main" count="567" uniqueCount="468">
  <si>
    <t>აუდიტის ობიექტი</t>
  </si>
  <si>
    <t>ობიექტის მიზანი, 1-3 წელი</t>
  </si>
  <si>
    <t>პროცესის მფლობელი</t>
  </si>
  <si>
    <t>ბოლო რისკის შეფასების შედეგები</t>
  </si>
  <si>
    <t>ორგანიზაციის აუდიტის უნივერსის მონაცემთა ბაზა</t>
  </si>
  <si>
    <t>სახელმწიფო პროგრამა</t>
  </si>
  <si>
    <t>ბოლო აუდიტიდან გასული დრო, თვე</t>
  </si>
  <si>
    <t>წონა</t>
  </si>
  <si>
    <t>ვალდებულებების მართვა</t>
  </si>
  <si>
    <t>ქულა</t>
  </si>
  <si>
    <t>ქულის მნიშვნელობა</t>
  </si>
  <si>
    <t>ფინანსური კრიტერიუმი</t>
  </si>
  <si>
    <t>არაფინანსური კრიტერიუმები</t>
  </si>
  <si>
    <t>მართვა</t>
  </si>
  <si>
    <t>ოპერაციების ეფექტურობა და ეფექტიანობა</t>
  </si>
  <si>
    <t>რეპუტაცია</t>
  </si>
  <si>
    <t>დაბალი</t>
  </si>
  <si>
    <t>საშუალო</t>
  </si>
  <si>
    <t>მაღალი</t>
  </si>
  <si>
    <t>&gt; 20,000 ლ</t>
  </si>
  <si>
    <t>20,000ლ - 50,000 ლ</t>
  </si>
  <si>
    <t>&lt; 50,000 ლ</t>
  </si>
  <si>
    <t xml:space="preserve"> კრიტერიუმები რისკის ზეგავლენის შეფასებისათვის</t>
  </si>
  <si>
    <t>თანხის ოდენობა</t>
  </si>
  <si>
    <t xml:space="preserve">რისკს აქვს დაბალი უარყოფითი ზეგავლენა ოპერაციებზე </t>
  </si>
  <si>
    <t xml:space="preserve">რისკს აქვს საშუალო უარყოფითი ზეგავლენა ოპერაციებზე </t>
  </si>
  <si>
    <t xml:space="preserve">რისკს აქვს მაღალი უარყოფითი ზეგავლენა ოპერაციებზე </t>
  </si>
  <si>
    <t xml:space="preserve">რისკს აქვს დაბალი უარყოფითი ზეგავლენა ორგანიზაციის რეპუტაციაზე </t>
  </si>
  <si>
    <t xml:space="preserve">რისკს აქვს საშუალო უარყოფითი ზეგავლენა ორგანიზაციის რეპუტაციაზე </t>
  </si>
  <si>
    <t xml:space="preserve">რისკს აქვს მაღალი უარყოფითი ზეგავლენა ორგანიზაციის რეპუტაციაზე </t>
  </si>
  <si>
    <t>კანონმდებლობა და რეგულაციები</t>
  </si>
  <si>
    <t>შეუსაბამობის რისკს აქვს დაბალი უარყოფითი ზეგავლენა ორგანიზაციაზე</t>
  </si>
  <si>
    <t>შეუსაბამობის რისკს აქვს საშუალო უარყოფითი ზეგავლენა ორგანიზაციაზე</t>
  </si>
  <si>
    <t>შეუსაბამობის რისკს აქვს მაღალი უარყოფითი ზეგავლენა ორგანიზაციაზე</t>
  </si>
  <si>
    <t>ცვლილების ხარისხი</t>
  </si>
  <si>
    <t>არსებული კონტროლების / დაცვის ხარისხი</t>
  </si>
  <si>
    <t>კომპლექსურობა / ცენტრალიზაცია</t>
  </si>
  <si>
    <t>კრიტერიუმები რისკის მოხდენის ალბათობის შეფასებისათვის</t>
  </si>
  <si>
    <t>პროცესის მნიშვნელოვანი ცვლილება მოხდა / მოხდება</t>
  </si>
  <si>
    <t>პროცესის უმნიშვნელო  ცვლილება მოხდა / მოხდება</t>
  </si>
  <si>
    <t>პროცესის საშუალო მნიშვნელოვენბის ცვლილება მოხდა / მოხდება</t>
  </si>
  <si>
    <t>არსებული კონტროლები / დაცვა არის ძლიერი. ხელმძღვანელობა მნიშვნელოვან ყურადღებას უთმობს რისკების მართვას</t>
  </si>
  <si>
    <t>არსებული კონტროლები / დაცვა არის სუსტი ხელმძღვანელობა უმნიშვნელო ყურადღებას უთმობს რისკების მართვას</t>
  </si>
  <si>
    <t>არსებული კონტროლები / დაცვა არის საშუალო. ხელმძღვანელობა საკმაო ყურადღებას უთმობს რისკების მართვას</t>
  </si>
  <si>
    <t>რისკი და შესაბამისი პროცესი არის მაღალი კომპლექსურობის / დაბალი ცენტრალიზაციის და რისკი ზეგავლენას ახდენს პროცესის ფართო არეალზე</t>
  </si>
  <si>
    <t>რისკი და შესაბამისი პროცესი არის დაბალი კომპლექსურობის / მაღალი ცენტრალიზაციის და რისკი ზეგავლენას ახდენს პროცესის ფართო არეალზე</t>
  </si>
  <si>
    <t>რისკი და შესაბამისი პროცესი არის საშუალო კომპლექსურობის / საშუალო ცენტრალიზაციის და რისკი ზეგავლენას ახდენს პროცესის საშუალო არეალზე</t>
  </si>
  <si>
    <t>საფუძველი</t>
  </si>
  <si>
    <t>ფოკუსი</t>
  </si>
  <si>
    <t>მიზნების კატეგორიები</t>
  </si>
  <si>
    <t>ორიენტაცია</t>
  </si>
  <si>
    <t>შეფასება</t>
  </si>
  <si>
    <t>გაზომვა</t>
  </si>
  <si>
    <t>სახელმძღვანელო</t>
  </si>
  <si>
    <t>რეგულაციები</t>
  </si>
  <si>
    <t>სამუშაო პროგრამა</t>
  </si>
  <si>
    <t>სამუშაოს შედეგი</t>
  </si>
  <si>
    <t>აქტივობები</t>
  </si>
  <si>
    <t>მარეგულირებელი მიზნები</t>
  </si>
  <si>
    <t>შესრულების მიზნები</t>
  </si>
  <si>
    <t>მართვის მიზნები</t>
  </si>
  <si>
    <t>დოკუმენტირების მიზნები</t>
  </si>
  <si>
    <t>განხორციელების მიზნები</t>
  </si>
  <si>
    <t>ეფექტურობის მიზნები</t>
  </si>
  <si>
    <t>ეფექტიანობის მიზნები</t>
  </si>
  <si>
    <t>შესაბამისობის მიზნები</t>
  </si>
  <si>
    <t>ანგარიშგების მიზნები</t>
  </si>
  <si>
    <t>საოპერაციო მიზნები</t>
  </si>
  <si>
    <t>სტრატეგიული მიზნები</t>
  </si>
  <si>
    <t>საოპერაციო დონე</t>
  </si>
  <si>
    <t>ორგანიზაციული დონე</t>
  </si>
  <si>
    <t>მიზნების ურთიერთკავშირი COSO -ს მიხედვით</t>
  </si>
  <si>
    <t>Interrelated Objectives Categories COSO</t>
  </si>
  <si>
    <t>Evidence</t>
  </si>
  <si>
    <t>Focus</t>
  </si>
  <si>
    <t>Objective categories</t>
  </si>
  <si>
    <t>Orientation</t>
  </si>
  <si>
    <t>Assesments</t>
  </si>
  <si>
    <t>Metrics</t>
  </si>
  <si>
    <t>Guidline</t>
  </si>
  <si>
    <t>Regulations</t>
  </si>
  <si>
    <t>Work programs</t>
  </si>
  <si>
    <t>Work products</t>
  </si>
  <si>
    <t>Activities</t>
  </si>
  <si>
    <t>Effectiveness goals</t>
  </si>
  <si>
    <t>Efficiency goals</t>
  </si>
  <si>
    <t>Regulatory goals</t>
  </si>
  <si>
    <t>Application goals</t>
  </si>
  <si>
    <t>Management goals</t>
  </si>
  <si>
    <t>Documentation goals</t>
  </si>
  <si>
    <t>Execution goals</t>
  </si>
  <si>
    <t>Strategic objectives</t>
  </si>
  <si>
    <t>Operational objectives</t>
  </si>
  <si>
    <t>Reporting objectives</t>
  </si>
  <si>
    <t>Compliance goals</t>
  </si>
  <si>
    <t>Organizational level</t>
  </si>
  <si>
    <t>Operational level</t>
  </si>
  <si>
    <t>Management</t>
  </si>
  <si>
    <t>ჯანმრთელობის დაცვის დეპარტამენტი</t>
  </si>
  <si>
    <t>სოციალური დაცვის დეპარტამენტი</t>
  </si>
  <si>
    <t>შრომისა და დასაქმების პოლიტიკის დეპარტამენტი</t>
  </si>
  <si>
    <t>ინფორმაციული ტექნოლოგიების დეპარტამენტი</t>
  </si>
  <si>
    <t>შრომის პირობების ინსპექტირების დეპარტამენტი</t>
  </si>
  <si>
    <t>ეკონომიკური დეპარტამენტი</t>
  </si>
  <si>
    <t>ადმინისტრაციული დეპარტამენტი</t>
  </si>
  <si>
    <t>იურიდიული დეპარტამენტი</t>
  </si>
  <si>
    <t>მასმედიასთან და საზოგადოებასთან ურთიერთობის დეპარტამენტი</t>
  </si>
  <si>
    <t>სსიპ - სამედიცინო საქმიანობის სახელმწიფო რეგულირების სააგენტო</t>
  </si>
  <si>
    <t>სსიპ-სოციალური მომსახურების სააგენტო</t>
  </si>
  <si>
    <t>სსიპ - ადამიანით ვაჭრობის (ტრეფიკინგის) მსხვერპლთა, დაზარალებულთა დაცვისა და დახმარების სახელმწიფო ფონდი</t>
  </si>
  <si>
    <t>საპენსიო უზრუნველყოფა</t>
  </si>
  <si>
    <t>სოციალური რეაბილიტაცია და ბავშვზე ზრუნვა</t>
  </si>
  <si>
    <t>კრიზისულ მდგომარეობაში მყოფი ბავშვიანი ოჯახების გადაუდებელი დახმარების ქვეპროგრამა</t>
  </si>
  <si>
    <t>მძიმე და ღრმა გონებრივი განვითარების შეფერხების მქონე ბავშვთა ბინაზე მოვლის ქვეპროგრამა</t>
  </si>
  <si>
    <t>ჯანმრთელობის დაცვის პროგრამა</t>
  </si>
  <si>
    <t>მოსახლეობის საყოველთაო ჯანმრთელობის დაცვა</t>
  </si>
  <si>
    <t>საზოგადოებრივი ჯანმრთელობის დაცვა</t>
  </si>
  <si>
    <t>დაავადებათა ადრეული გამოვლენა და სკრინინგი</t>
  </si>
  <si>
    <t>იმუნიზაცია</t>
  </si>
  <si>
    <t>ეპიდზედამხედველობის პროგრამა</t>
  </si>
  <si>
    <t>უსაფრთხო სისხლი</t>
  </si>
  <si>
    <t>პროფესიულ დაავადებათა პრევენცია</t>
  </si>
  <si>
    <t>ინფექციური დაავადებების მართვა</t>
  </si>
  <si>
    <t>ტუბერკულოზის მართვა</t>
  </si>
  <si>
    <t>აივ ინფექცია/შიდსი</t>
  </si>
  <si>
    <t>დედათა და ბავშვთა ჯანმრთელობა</t>
  </si>
  <si>
    <t>ნარკომანია</t>
  </si>
  <si>
    <t>ჯანმრთელობის ხელშეწყობის პროგრამა</t>
  </si>
  <si>
    <t>C ჰეპატიტის მართვა</t>
  </si>
  <si>
    <t>მოსახლეობისათვის სამედიცინო მომსახურების მიწოდება პრიორიტეტულ სფეროებში</t>
  </si>
  <si>
    <t>ფსიქიკური ჯანმრთელობა</t>
  </si>
  <si>
    <t>დიაბეტის მართვა</t>
  </si>
  <si>
    <t>ბავშვთა ონკოჰემატოლოგიური მომსახურება</t>
  </si>
  <si>
    <t>დიალიზი და თირკმლის ტრანსპლანტაცია</t>
  </si>
  <si>
    <t>ინკურაბელურ პაციენტთა პალიატიური მზრუნველობა</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</si>
  <si>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</si>
  <si>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სასწრაფო გადაუდებელი დახმარება და სამედიცინო ტრანსპორტირება</t>
  </si>
  <si>
    <t>სოფლის ექიმი</t>
  </si>
  <si>
    <t>რეფერალური მომსახურება</t>
  </si>
  <si>
    <t>სამხედრო ძალებში გასაწვევ მოქალაქეთა სამედიცინო შემოწმება</t>
  </si>
  <si>
    <t>დიპლომისშემდგომი სამედიცინო განათლება</t>
  </si>
  <si>
    <t xml:space="preserve">სამედიცინო დაწესებულებათა რეაბილიტაცია და აღჭურვა </t>
  </si>
  <si>
    <t>შრომისა და დასაქმების სისტემის რეფორმების პროგრამა</t>
  </si>
  <si>
    <t>დასაქმების ხელშეწყობის მომსახურებათა განვითარების პროგრამა</t>
  </si>
  <si>
    <t>სამუშაოს მაძიებელთა პროფესიული მომზადება-გადამზადება და კვალიფიკაციის ამაღლება</t>
  </si>
  <si>
    <t>ჯანმრთელობის დაცვის, საზოგადოებრივი ჯანმრთელობის დაცვის, სამედიცინო, წამლისა და  ფარმაცევტულ, აგრეთვე დეპარტამენტის კომპეტენციას მიკუთვნებულ სხვა სფეროებში სახელმწიფო პროგრამების შემუშავება, აგრეთვე სახელმწიფო პოლიტიკის განხორციელების სტრატეგიული გეგმის და მექანიზმების შემუშავება.</t>
  </si>
  <si>
    <t>სოციალური დაცვის სახელმწიფო პროგრამების შემუშავება და მათი განხორციელების მონიტორინგი, აგრეთვე სოციალურ სფეროში სახელმწიფო პოლიტიკის განხორციელების სტრატეგიული გეგმის და მექანიზმების შემუშავება.</t>
  </si>
  <si>
    <t>დასაქმების სფეროში სახელმწიფო პოლიტიკის სრულყოფის წინადადებების შემუშავება, შრომის ბაზრის კვლევა და ანალიზი, დასაქმების ხელშეწყობის პროგრამების შემუშავება</t>
  </si>
  <si>
    <t>სამინისტროს სისტემაში თანამედროვე საინფორმაციო-საკომუნიკაციო ტექნოლოგიების განვითარება, კერძოდ, პროგრამული უზრულველყოფა და დანერგვა, აგრეთვე, სამინისტროს ვებგვერდის, ელექტრონული ფოსტის შექმნისა და  განვითარების ტექნიკური უზრუნველყოფა.</t>
  </si>
  <si>
    <t>ორგანიზაცია-დაწესებულებებში შრომის უსაფრთხოებისადმი არსებული პირობების ინსპექტირების მიზნით შესაბამისი სამართლებრივი ბაზის შემუშავება/სრულყოფა, სამუშაო ადგილებზე დისკრიმინაციული შემთხვევების შესწავლა/ანალიზი, რეკომენდაციების შემუშავება.</t>
  </si>
  <si>
    <t>სამინისტროს  სისტემის ეკონომიკური და ფინანსური საქმიანობის კოორდინაცია და მართვა.</t>
  </si>
  <si>
    <t>სახელმწიფო შესყიდვების ორგანიზება, სამინისტროს ცენტრალური აპარატის მატერიალურ-ტექნიკური უზრუნველყოფა, სამინისტროს საქმისწარმოების ორგანიზება.</t>
  </si>
  <si>
    <t xml:space="preserve">მინისტრის და მინისტრის მოადგილეების საქმიანობის ორგანიზაციული უზრუნველყოფა, მინისტრის მოხსენებების, საჯარო გამოსვლების და ანგარიშების მომზადება, სამინისტროს ურთიერთობის კოორდინაცია საერთაშორისო და დონორ ორგანიზაციებთან. </t>
  </si>
  <si>
    <t>კანონშემოქმედებით სფეროში პარლამენტისა და სამინისტროს ურთიერთობის კოორდინაცია, მინისტრის ნორმატიული ხასიათის აქტების მიღებისათვის საჭირო ღონისძიებების უზრუნველყოფა, სამინისტროს წარმომადგენლობა ყველა ინსტანციის სასამართლოში.</t>
  </si>
  <si>
    <t>მასობრივი ინფორმაციის საშუალებებთან სამინისტროს თანამდებობის პირების მიერ ოფიციალური კომენტარის და ინტერვიუს მიცემის კოორდინაცია, სამინისტროს ვებგვერდზე განსათავსებელი ინფორმაციის მომზადება, მოქალაქეთა მიღებისა და ცხელი ხაზის ფუნქციონირების უზრუნველყოფა, საჯარო ინფორმაციის გაცემის უზრუნველყოფა.</t>
  </si>
  <si>
    <t>საზოგადოებრივი ჯანმრთელობის სფეროში სახელმწიფო პროგრამების და საზოგადოებრივი ჯანმრთელობის დაცვის ღონისძიებების განხორციელება და მონიტორინგი, სამედიცინო სტატისტიკის  წარმოება, მოსახლეობის ჯანმრთელობის მდგომარეობის მონიტორინგი და ანალიზი, ლაბორატორიული საქმიანობა.</t>
  </si>
  <si>
    <t xml:space="preserve">სააგენტოს მიზნებია მოსახლეობის შრომის, ჯანმრთელობისა და სოციალური დაცვის სფეროში სახელმწიფო პოლიტიკის რეალიზაცია და მისი განხორციელების ხელშეწყობა. </t>
  </si>
  <si>
    <t>ადამიანით ვაჭრობის (ტრეფიკინგის) მსხვერპლთა, დაზარალებულთა დაცვის და დახმარების მიზნით სახელმწიფო პოლიტიკის რეალიზაციის ხელშეწყობა. ამ კატეგორიის ადამიანთა დაცვა, დახმარება და რეაბილიტაციის ხელშეწყობა.</t>
  </si>
  <si>
    <t>ცენტრის საქმიანობის მიზანია საქართველოს შესაბამის ადმინისტრაციულ-ტერიტორიულ ერთეულებში მოსახლეობის ჯანმრთელობის მდგომარეობის გაუმჯობესების მიზნით ხარისხიანი სასწრაფო სამედიცინო დახმარებით უზრუნველყოფა.</t>
  </si>
  <si>
    <t>სსიპ - სოციალური მომსახურების სააგენტო</t>
  </si>
  <si>
    <t>35 01 01</t>
  </si>
  <si>
    <t>35 01 02</t>
  </si>
  <si>
    <t>35 01 03</t>
  </si>
  <si>
    <t>35 01 04</t>
  </si>
  <si>
    <t>35 01 05</t>
  </si>
  <si>
    <t>35 01 06</t>
  </si>
  <si>
    <t>35 02 01</t>
  </si>
  <si>
    <t>35 02 02</t>
  </si>
  <si>
    <t>35 02 03</t>
  </si>
  <si>
    <t>35 02 03 01</t>
  </si>
  <si>
    <t>35 02 03 02</t>
  </si>
  <si>
    <t>35 02 03 03</t>
  </si>
  <si>
    <t>35 02 03 04</t>
  </si>
  <si>
    <t>35 02 03 05</t>
  </si>
  <si>
    <t>35 02 03 06</t>
  </si>
  <si>
    <t>35 02 03 07</t>
  </si>
  <si>
    <t>35 02 03 08</t>
  </si>
  <si>
    <t>35 02 03 09</t>
  </si>
  <si>
    <t>35 02 03 11</t>
  </si>
  <si>
    <t>35 02 03 12</t>
  </si>
  <si>
    <t>35 02 03 13</t>
  </si>
  <si>
    <t>35 02 03 14</t>
  </si>
  <si>
    <t>35 03</t>
  </si>
  <si>
    <t xml:space="preserve">35 03 01 </t>
  </si>
  <si>
    <t>35 03 02</t>
  </si>
  <si>
    <t>35 03 02 01</t>
  </si>
  <si>
    <t>35 03 02 02</t>
  </si>
  <si>
    <t>35 03 02 03</t>
  </si>
  <si>
    <t>35 03 02 04</t>
  </si>
  <si>
    <t>35 03 02 05</t>
  </si>
  <si>
    <t>35 03 02 06</t>
  </si>
  <si>
    <t>35 03 02 07</t>
  </si>
  <si>
    <t>35 03 02 08</t>
  </si>
  <si>
    <t>35 03 02 09</t>
  </si>
  <si>
    <t>35 03 02 10</t>
  </si>
  <si>
    <t>35 03 02 11</t>
  </si>
  <si>
    <t>35 03 02 12</t>
  </si>
  <si>
    <t>35 03 03</t>
  </si>
  <si>
    <t>35 03 03 01</t>
  </si>
  <si>
    <t>35 03 03 02</t>
  </si>
  <si>
    <t>35 03 03 03</t>
  </si>
  <si>
    <t>35 03 03 04</t>
  </si>
  <si>
    <t>35 03 03 05</t>
  </si>
  <si>
    <t>35 03 03 06</t>
  </si>
  <si>
    <t>35 03 03 07</t>
  </si>
  <si>
    <t>35 03 03 08</t>
  </si>
  <si>
    <t>35 03 03 09</t>
  </si>
  <si>
    <t>35 03 03 10</t>
  </si>
  <si>
    <t>35 03 04</t>
  </si>
  <si>
    <t>35 04</t>
  </si>
  <si>
    <t>35 05</t>
  </si>
  <si>
    <t>35 05 02</t>
  </si>
  <si>
    <t>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</si>
  <si>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სსიპ – სოციალური მომსახურების სააგენტო</t>
  </si>
  <si>
    <t xml:space="preserve">სსიპ - სოციალური მომსახურების სააგენტო; 
 სსიპ - ლ. საყვარელიძის სახელობის დაავადებათა კონტროლისა და საზოგადოებრივი ჯანმრთელობის ეროვნული ცენტრი
</t>
  </si>
  <si>
    <t xml:space="preserve">სსიპ - სოციალური მომსახურების სააგენტო;  
 სსიპ - ლ. საყვარელიძის სახელობის დაავადებათა კონტროლისა და საზოგადოებრივი ჯანმრთელობის ეროვნული ცენტრი
</t>
  </si>
  <si>
    <t xml:space="preserve">სსიპ - სოციალური მომსახურების სააგენტო; 
სსიპ - ლ. საყვარელიძის სახელობის დაავადებათა კონტროლისა და საზოგადოებრივი ჯანმრთელობის ეროვნული ცენტრი
</t>
  </si>
  <si>
    <t>საქართველოს შრომის, ჯანმრთელობისა და სოციალური დაცვის სამინისტრო</t>
  </si>
  <si>
    <t xml:space="preserve">საქართველოს შრომის, ჯანმრთელობისა და სოციალური დაცვის სამინისტრო; 
სსიპ - სოციალური მომსახურების სააგენტო
</t>
  </si>
  <si>
    <t xml:space="preserve">საქართველოს კანონმდებლობით დადგენილი წესით სააგენტო, თავისი კომპეტენციის ფარგლებში, საქართველოს მთელ ტერიტორიაზე ახორციელებს ფიზიკური და იურიდიული პირების სამედიცინო, საექიმო, სამედიცინო–სოციალური ექსპერტიზის, იურიდიული და ფიზიკური პირების მიერ პაციენტთათვის გაწეული სამედიცინო დახმარების ხარისხის (მათ შორის, ჯანმრთელობის დაცვის სახელმწიფო პროგრამების ფარგლებში) კონტროლს;წამლისა და ფარმაცევტული საქმიანობის სახელმწიფო რეგულირებას, აგრეთვე საქართველოს საკანონმდებლო და კანონქვემდებარე აქტებითა და ამ დებულებით გათვალისწინებულ სხვა უფლებამოსილებებს. </t>
  </si>
  <si>
    <t>სსიპ - საგანგებო სიტუაციების კოორდინაციისა და გადაუდებელი დახმარების ცენტრი</t>
  </si>
  <si>
    <t>35 02 03 10</t>
  </si>
  <si>
    <t>35 02 04</t>
  </si>
  <si>
    <t>სოციალური შეღავათები მაღალმთიან დასახლებაში</t>
  </si>
  <si>
    <t>სახელმწიფო ზუნვის, ადამიანის ვაჭრობის (ტრეფიკინგის) მსხვერპლთა, დაზარალებულთა დაცვისა და დახმარების უზრუნველყოფა</t>
  </si>
  <si>
    <t>36 03 03 11</t>
  </si>
  <si>
    <t>ქრონიკული დაავადებების სამკურნალო მედიკამენტებით უზრუნველყოფა</t>
  </si>
  <si>
    <t>34 05 03</t>
  </si>
  <si>
    <t>შრომის პირობების ინსპექტირება</t>
  </si>
  <si>
    <t>შენარჩუნდება  პენსიის დროულად გაცემის მაჩვენებელი (მიმღებთა რაოდენობა ჯამურად 729 162  პირი, მათ შორის 212 237 მამაკაცი, 516 925 - ქალი ), შენარჩუნდება  კომპენსაციის დროულად გაცემის მაჩვენებელი (მიმღებთა რაოდენობა 21 652  პირი, მათ შორის 17 280  მამაკაცი, 4 372 - ქალი )</t>
  </si>
  <si>
    <t xml:space="preserve">1. სიღატაკის ზღვარს მიღმა მყოფი ოჯახები  უზრუნველყოფილნი არიან სოციალური დახმარებით და გაცემა ხდება დროულად (მიმღებთა რაოდენობა 459 699 პირი, მათ შორის პენსიონერთა, შშმ პირთა და ბავშვთა რაოდენობა 50%), 2. მიზნობრივი ჯგუფები უზრუნველყოფილნი არიან სოციალური პაკეტით და გაცემა ხდება დროულად
(მიმღებთა რაოდენობა 166 572 მათ შორის, 62.6% მამაკაცი, 37.4% - ქალი), 3. დევნილი, ლტოლვილი და ჰუმანიტარული სტატუსი მქონე პირები უზრუნველყოფილნი არიან შემწეობით და გაცემა ხდება დროულად (მიმღები სულ 229 627 მათ შორის 46,1% მამაკაცი, 53,9% ქალი), 4. შენარჩუნდება რეინტეგრაციის შემწეობის დროულად გაცემის მაჩვენებელი (დაახლოებით 500), 5, ოჯახები უზრუნველყოფილნი არიან დახმარებით და გაცემა ხდება დროულად (11185 ბენეფიციარი), 6. დასაქმებული ქალები უზრუნველყოფილნი არიან დახმარებით და გაცემა ხდება დროულად (მიმღები 1212 პირი), 7. შრომითი მოვალეობის შესრულებისას დაზარალებული პირები უზრუნველყოფილნი არიან ზიანის ანაზღაურების დახმარებით და გაცემა ხდება დროულად (მიმღები 1000 პირი), 8. სხვადასხვა სოციალური კატეგორიები უზრუნველყოფილნი არიან საყოფაცხოვრებო სუბსიდიით და გაცემა ხდება დროულად (მიმღებთა რაოდენობა 27076 პირი, მათ შორის 34% მამაკაცი, 66% - ქალი), 9. მეორე მსოფლიო ომის ვეტერანები უზრუნველყოფილნი არიან  ფულადი დახმარებით (1210 პირი)
</t>
  </si>
  <si>
    <t>მძიმე და ღრმა შეზღუდული შესაძლებლობის ან ან ჯანმრთელობის პრობლემების მქონე ბავშვთა სპეციალიზირებული საოჯახო ტიპის მომსახურება</t>
  </si>
  <si>
    <t>ბავშვთა ხელოვნური კვების პროდუქტებით უზრუნველყოფა 950 ბენეფიციარი, გადაუდებელი პირველადი საჭიროებების დაკმაყოფილების მიზნით, საქონლის/მომსახურების შესყიდვა 1250 ბენეფიციარი</t>
  </si>
  <si>
    <t>ბავშვთა ხელოვნური კვების პროდუქტებით უზრუნველყოფა 1040 ბენეფიციარი, გადაუდებელი პირველადი საჭიროებების დაკმაყოფილების მიზნით, საქონლის/მომსახურების შესყიდვა 1250 ბენეფიციარი</t>
  </si>
  <si>
    <t>ბავშვთა ადრეული განვითარების ხელშეწყობა</t>
  </si>
  <si>
    <t>ბავშვთა რეაბილიტაციის/აბილიტაცა</t>
  </si>
  <si>
    <t>ომის მონაწილეთა რეაბილიტაციის ხელშეწყობა</t>
  </si>
  <si>
    <t>დღის ცენტრებში მომსახურებით უზრუნველყოფა</t>
  </si>
  <si>
    <t>დამხმარე საშუალებებით უზრუნველყოფა</t>
  </si>
  <si>
    <t>ყრუთა კომუნიკაციის ხელშეწყობა</t>
  </si>
  <si>
    <t>დედათა და ბავშვთა თავშესაფრით უზრუნველყოფა</t>
  </si>
  <si>
    <t>მინდობით აღზრდა</t>
  </si>
  <si>
    <t>მცირე საოჯახო ტიპის სახლებში მომსახურებით უზრუნველყოფა</t>
  </si>
  <si>
    <t>სათემო ორგანიზაციებში მომსახურებით უზრუნველყოფა</t>
  </si>
  <si>
    <t>1260 ბენეფიციარისთვის  განვითარების დარღვევების იდენტიფიკაცია, ინდივიდუალური განვითარების გეგმის შემუშავება და მულტიდისციპლინური გუნდის ერთი ან, საჭიროების შემთხვევაში, რამდენიმე სპეციალისტის მიერ  ბავშვის საბაზისო უნარების განვითარება</t>
  </si>
  <si>
    <t>1990 ბენეფიციარისთვის  განვითარების დარღვევების იდენტიფიკაცია, ინდივიდუალური განვითარების გეგმის შემუშავება და მულტიდისციპლინური გუნდის ერთი ან, საჭიროების შემთხვევაში, რამდენიმე სპეციალისტის მიერ  ბავშვის საბაზისო უნარების განვითარება</t>
  </si>
  <si>
    <t>910  ბენეფიციარისთვის ფიზიკური, ოკუპაციური, მეტყველებისა და ენის თერაპიის და, საჭიროების შემთხვევაში, ფსიქოლოგიური კორექციისა და ქცევითი თერაპიით უზრუნველყოფა</t>
  </si>
  <si>
    <t>1240 ბენეფიციარისთვის ფიზიკური, ოკუპაციური, მეტყველებისა და ენის თერაპიის და, საჭიროების შემთხვევაში, ფსიქოლოგიური კორექციისა და ქცევითი თერაპიით უზრუნველყოფა</t>
  </si>
  <si>
    <t>160 ბენეფიციარისთვის ინდივიდუალური სამკურნალო-პროფილაქტიკური და სარეაბილიტაციო კურსი</t>
  </si>
  <si>
    <t>2715 ბენეფიციარისთვის ყოველდღიურ (შაბათ-კვირისა და უქმე დღეების გარდა) ორჯერად კვებას, ბენეფიციართა აკადემიური საჭიროებების გამოვლენას/დაკმაყოფილება,საყოფაცხოვრებო და სახელობო-პროფესიული უნარ-ჩვევების განვითარება, ამბულატორიული სამედიცინო და ფსიქოლოგიური მომსახურების ორგანიზება, შშმ პირების (მათ შორის, შეზღუდული შესაძლებლობის სტატუსის მქონე ბავშვების) შემთხვევაში ცენტრებში მიყვანისა და შინ დაბრუნების ორგანიზება</t>
  </si>
  <si>
    <t>3110 ბენეფიციარისთვის ყოველდღიურ (შაბათ-კვირისა და უქმე დღეების გარდა) ორჯერად კვებას, ბენეფიციართა აკადემიური საჭიროებების გამოვლენას/დაკმაყოფილება,საყოფაცხოვრებო და სახელობო-პროფესიული უნარ-ჩვევების განვითარება, ამბულატორიული სამედიცინო და ფსიქოლოგიური მომსახურების ორგანიზება, შშმ პირების (მათ შორის, შეზღუდული შესაძლებლობის სტატუსის მქონე ბავშვების) შემთხვევაში ცენტრებში მიყვანისა და შინ დაბრუნების ორგანიზება</t>
  </si>
  <si>
    <t>4460 ბენეფიციარისთვის საჭირო  დამხმარე საშუალების გადაცემა</t>
  </si>
  <si>
    <t>5580 ბენეფიციარისთვის საჭირო  დამხმარე საშუალების გადაცემა</t>
  </si>
  <si>
    <t>10 სურდოთარჯიმანი  სმენადაქვეითებულ პირებს მოემსახურება საქართველოს 8 რეგიონში</t>
  </si>
  <si>
    <t>86 ბენეფიციარის 24-საათიანი თავშესაფრით, კვების პროდუქტებით, ასაკის, სქესისა და სეზონის შესაბამისი სამოსითა და პირადი ჰიგიენისათვის აუცილებელი ნივთებით უზრუნველყოფა, პროფესიული და არაფორმალური განათლების მიღებაში დახმარება, საჭიროების შემთხვევაში, ამბულატორიული და სტაციონარული სამედიცინო მომსახურების ორგანიზება, ფსიქოლოგის მომსახურება, სხვა დამატებითი საჭიროებების უზრუნველყოფა</t>
  </si>
  <si>
    <t>1440 ბენეფიციარის ინდივიდუალური განვითარებისა და საჭიროებების შესაბამისი 24 საათიანი ზრუნვა,  დამოუკიდებელი  ცხოვრებისათვის მომზადება</t>
  </si>
  <si>
    <t>1515 ბენეფიციარის ინდივიდუალური განვითარებისა და საჭიროებების შესაბამისი 24 საათიანი ზრუნვა,  დამოუკიდებელი  ცხოვრებისათვის მომზადება</t>
  </si>
  <si>
    <t>385 ბენეფიციარის 24-საათიანი მომსახურება - მინიმუმ სამჯერადი კვება, სამოსითა და პირადი ჰიგიენისათვის აუცილებელი ნივთებით უზრუნველყოფა, ყოფითი უნარების სწავლება, განათლების მიღებაში დახმარება, საჭიროების შემთხვევაში, ამბულატორიული და სტაციონარული სამედიცინო მომსახურების ორგანიზება, დამოუკიდებელი ცხოვრებისთვის მომზადება, საქართველოს კურორტებზე, ზედიზედ არანაკლებ 12 დღის განმავლობაში დასვენება, საჭიროების შემთხვევაში – ფსიქოლოგიური მომსახურების ორგანიზება</t>
  </si>
  <si>
    <t>450 ბენეფიციარის 24-საათიანი მომსახურება - მინიმუმ სამჯერადი კვება, სამოსითა და პირადი ჰიგიენისათვის აუცილებელი ნივთებით უზრუნველყოფა, ყოფითი უნარების სწავლება, განათლების მიღებაში დახმარება, საჭიროების შემთხვევაში, ამბულატორიული და სტაციონარული სამედიცინო მომსახურების ორგანიზება, დამოუკიდებელი ცხოვრებისთვის მომზადება, საქართველოს კურორტებზე, ზედიზედ არანაკლებ 12 დღის განმავლობაში დასვენება, საჭიროების შემთხვევაში – ფსიქოლოგიური მომსახურების ორგანიზება</t>
  </si>
  <si>
    <t>155 ბენეფიციარის მობილური ჯგუფის (ფსიქოლოგი, მძღოლი, თანასწორ განმანათლებელი), დღის ცენტრის, ტრანზიტული ცენტრის, კრიზისული ინტერვენციის თავშესაფრის მომსახურება, ფსიქო-სოციალური რეაბილიტაცია და ინტეგრაციის ხელშეწყობა</t>
  </si>
  <si>
    <t>175 ბენეფიციარის მობილური ჯგუფის (ფსიქოლოგი, მძღოლი, თანასწორ განმანათლებელი), დღის ცენტრის, ტრანზიტული ცენტრის, კრიზისული ინტერვენციის თავშესაფრის მომსახურება, ფსიქო-სოციალური რეაბილიტაცია და ინტეგრაციის ხელშეწყობა</t>
  </si>
  <si>
    <t>250 ბენეფიციარის საცხოვრებლით, სამჯერადი კვებით, სამოსითა და პირადი ჰიგიენისათვის აუცილებელი ნივთებით უზრუნველყოფა, საჭიროებისამებრ, პირველადი სამედიცინო დახმარების გაწევა, ამბულატორიული და სტაციონარული სამედიცინო მომსახურების მიღების ორგანიზება, პროფესიული უნარ-ჩვევების განვითარება</t>
  </si>
  <si>
    <t>295 ბენეფიციარის საცხოვრებლით, სამჯერადი კვებით, სამოსითა და პირადი ჰიგიენისათვის აუცილებელი ნივთებით უზრუნველყოფა, საჭიროებისამებრ, პირველადი სამედიცინო დახმარების გაწევა, ამბულატორიული და სტაციონარული სამედიცინო მომსახურების მიღების ორგანიზება, პროფესიული უნარ-ჩვევების განვითარება</t>
  </si>
  <si>
    <t>60 ბენეფიციარის მომვლელის, განვითარების სპეციალისტის და მულტიდისციპლინური გუნდის სპეციალისტ(ებ)ის (ოკუპაციური თერაპევტი, მეტყველების სპეციალისტი, ფსიქოლოგი, პედიატრი, სოციალური მუშაკი) მომსახურება</t>
  </si>
  <si>
    <t>80 ბენეფიციარის მომვლელის, განვითარების სპეციალისტის და მულტიდისციპლინური გუნდის სპეციალისტ(ებ)ის (ოკუპაციური თერაპევტი, მეტყველების სპეციალისტი, ფსიქოლოგი, პედიატრი, სოციალური მუშაკი) მომსახურება</t>
  </si>
  <si>
    <t>14 ბენეფიციარისთვის ინდივიდუალურ საჭიროებებზე მორგებული სერვისის მიწოდება</t>
  </si>
  <si>
    <t>21 ბენეფიციარისთვის ინდივიდუალურ საჭიროებებზე მორგებული სერვისის მიწოდება</t>
  </si>
  <si>
    <t>35 02 05</t>
  </si>
  <si>
    <t>შენარჩუნდება დანამატის დროულად გაცემის  მაჩვენებელი</t>
  </si>
  <si>
    <t xml:space="preserve">1. ცნობიერების ამაღლების კუთხით  ჩატარებული პრევენციული ღონისძიებების შედეგად ადამიანით ვაჭრობის (ტრეფიკინგის) და ოჯახში ძალადობის შემთხვევასთან დაკავშირებით მომართვიანობის (მ.შ. თავშესაფარი, იურიდიული, ფსიქოლოგიური და სამედიცინო მომსახურება, კომპენსაცია, ცხელი ხაზი)  მაჩვენებლის ზრდა 30%. 2. ქალთა მიმართ ძალადობისა და ოჯახში ძალადობის წინააღმდეგ ბრძოლისა და მსხვერპლთა დასაცავად გასატარებელ ღონისძიებათა 2016-2017 წლების  სამოქმედო გეგმით ფონდის მიერ აღებული ვალდებულებების შესრულების მაჩვენებელი არანაკლებ 90%;
ადამიანით ვაჭრობის (ტრეფიკინგის) წინააღმდეგ ბრძოლის 2017-2018 წლების სამოქმედო გეგმით ფონდის მიერ აღებული ვალდებულებების შესრულების მაჩვენებელი არანაკლებ 90%. 3. სახელმწიფო ზრუნვის ინსტიტუციურ ფორმებში მყოფი ბავშვების ალტერნატიულ ფორმებში (მინდობით აღზრდა, შვილად აყვანა, მცირე საოჯახო ტიპის სახლი, ნათესაური მინდობით აღზრდა) გადაყვანის პროცენტული მაჩვენებლის ზრდა 10%–ით. 4. შეზღუდული შესაძლებლობის მქონე პირების კულტურულ ღონისძიებებში ჩართვის მაჩვენებლის ზრდა 20 %–ით.
</t>
  </si>
  <si>
    <t>1. სიკვდილიანობის მაჩვენებელი 100 მოსახლეზე - 13.3, 2. ამბულატორიული მიმართვების რაოდენობა 1 სულ მოსახლეზე-3,9-ის გაზრდა 0,5%-ით;</t>
  </si>
  <si>
    <t>1. სიკვდილიანობის მაჩვენებელი 100 მოსახლეზე - 13.3, 2. ამბულატორიული მიმართვების რაოდენობა 1 სულ მოსახლეზე-3,9-ის გაზრდა 1,5%-ით;</t>
  </si>
  <si>
    <t>1. კიბოს ახლად გამოვლენილ შემთხვევებში მე–4 და მე–3 სტადიაზე გამოვლენილი შემთხვევების წილის შემცირება 3%  (2017 წლის მონაცემებთან შედარებით), 2. მიზნობრივი პოპულაციის მოცვის მაჩვენებელი - 30%;                                                    საშვილოსნოს ყელის კიბოს ახლად გამოვლენილ შემთხვევებში მე–4 და მე–3 სტადიაზე გამოვლენილი შემთხვევები შეადგენს არაუმეტეს 20%-ს., 3. 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პრევენციის შესრულების მაჩვენებელი საპროგნოზო რაოდენობასთან მიმართებაში - 99,8%, სერვისის ხელმისაწვდომობა უზრუნველყოფილია ქ.თბილისის და დამატებით 1 ქალაქის მასშტაბით, 4. სერვისის ხელმისაწვდომობა უზრუნველყოფილია თბილისის და ქუთაისის (პილოტი) მასშტაბით;                                                                                                                                                              ახლად გამოვლენილი ეპილეფსიის საეჭვო   და წარსულში ეპილეფსიის დიაგნოზის მქონე  პაციენტთა 6%-ს ჩაუტარდა დიაგნოზის გადამოწმება(დადასტურება ან უარყოფა) ხარისხიანი მკურნალობის  უზრუნველყოფის მიზნით. ეპილეფსიის ეროვნული რეგისტრი დაინერგა ქვეყნის მასშტაბით, 5. დღენაკლულთა რეტინოპათიის სკრინინგის პილოტი-ქ. თბილისის და დამატებით 1 ქალაქის მასშტაბით დაბადებული და რეფერირებული დღენაკლული ახალშობილების 100%-ის გამოკვლევა რეტინოპათიის დიაგნოსტირების მიზნით</t>
  </si>
  <si>
    <t>კიბოს ახლად გამოვლენილ  შემთხვევებში მე–4 და მე–3 სტადიაზე გამოვლენილი შემთხვევების წილის შემცირება 3%  (2019 წლის მონაცემებთან შედარებით), 2. მიზნობრივი პოპულაციის მოცვის მაჩვენებელი - 30%;                                                    საშვილოსნოს ყელის კიბოს ახლად გამოვლენილ შემთხვევებში მე–4 და მე–3 სტადიაზე გამოვლენილი შემთხვევები შეადგენს არაუმეტეს 20%-ს., 3. 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პრევენციის შესრულების მაჩვენებელი საპროგნოზო რაოდენობასთან მიმართებაში - 99,8%, სერვისის ხელმისაწვდომობა უზრუნველყოფილია ქ.თბილისის და დამატებით 1 ქალაქის მასშტაბით, 4. სერვისის ხელმისაწვდომობა უზრუნველყოფილია თბილისის და ქუთაისის (პილოტი) მასშტაბით;                                                                                                                                                              ახლად გამოვლენილი ეპილეფსიის საეჭვო   და წარსულში ეპილეფსიის დიაგნოზის მქონე  პაციენტთა 6%-ს ჩაუტარდა დიაგნოზის გადამოწმება(დადასტურება ან უარყოფა) ხარისხიანი მკურნალობის  უზრუნველყოფის მიზნით. ეპილეფსიის ეროვნული რეგისტრი დაინერგა ქვეყნის მასშტაბით, 5. დღენაკლულთა რეტინოპათიის სკრინინგის პილოტი-ქ. თბილისის და დამატებით 1 ქალაქის მასშტაბით დაბადებული და რეფერირებული დღენაკლული ახალშობილების 100%-ის გამოკვლევა რეტინოპათიის დიაგნოსტირების მიზნით</t>
  </si>
  <si>
    <t>1. იმუნიზაციით მიზნობრივი პოპულაციის მაქსიმალური მოცვის მაჩვენებელი - დყტ-ჰიბ-ჰეპბ -იპვ 3-95%, ოპვ 3- 95% , წწყ 1-95%, წწყ 2- 95%;   ეროვნული კალენდრით გათვალისწინებული ვაქცინები და ასაცრელი მასალები შესყიდულია  დაგეგმილი მოცვის შესაბამისი რაოდენობით, 2. სპეციფიკური შრატები და ვაქცინები შესყიდულია დაგეგმილი რაოდენობის შესაბამისად, 3. უზრუნველყოფილია ხელმისაწვდომობა ანტირაბიულ სამკურნალო საშუალებებზე ქვეყნის მასშტაბით, 4. გრიპის საწინააღმდეგო ვაქცინის შესყიდვა -მაღალი რისკის ჯგუფების მიზნობრივი პოპულაცია - 25 000 ბენეფიციარი, მაღალი რისკის ჯგუფების მიზნობრივი პოპულაციის მოცვის მაჩვენებელი - არანაკლებ -99%; 5. წითელას მასიური გავრცელების პრევენციისა და გლობალური ელიმინაციის სტრატეგიით განსაზღვრული ღონისძიებების ფარგლებში უზრუნველყოფილია ექიმისა და ექთნის მომსახურებაზე ხელმისაწვდომობა</t>
  </si>
  <si>
    <t>1. იმუნიზაციით მიზნობრივი პოპულაციის მაქსიმალური მოცვის მაჩვენებელი - დყტ-ჰიბ-ჰეპბ -იპვ 3-95%, ოპვ 3- 95% , წწყ 1-95%, წწყ 2- 95%;   
-ეროვნული კალენდრით გათვალისწინებული ვაქცინები და ასაცრელი მასალები შესყიდულია  დაგეგმილი მოცვის შესაბამისი რაოდენობით;
ადამიანის პაპილომავირუსის საწინააღმდეგო ვაქცინაცია, 2. სპეციფიკური შრატები და ვაქცინები შესყიდულია დაგეგმილი რაოდენობის შესაბამისად, 3. უზრუნველყოფილია ხელმისაწვდომობა ანტირაბიულ სამკურნალო საშუალებებზე ქვეყნის მასშტაბით, 4. მაღალი რისკის ჯგუფების მიზნობრივი პოპულაციის (40 000 პირი) მოცვის მაჩვენებელი - არანაკლებ 99%. 5. წითელას მასიური გავრცელების პრევენციისა და გლობალური ელიმინაციის სტრატეგიით განსაზღვრული ღონისძიებების ფარგლებში უზრუნველყოფილია ექიმისა და ექთნის მომსახურებაზე ხელმისაწვდომობა</t>
  </si>
  <si>
    <t xml:space="preserve">1. რეგიონულ და მუნიციპალურ დონეზე არსებული სჯდ ცენტრების 100%-ის მიერ ხორციელდება სამედიცინო სტატისტიკური ინფორმაციის შეგროვება და წარმოდგენა; 2. მალარიოგენულ ტერიტორიებზე (პოტენციურ კერებში) ინსექტიციდით დამუშავებული ტერიტორიების (საცხოვრებელი და არასაცხოვრებელი) პროცენტული წილი შეადგენს 95%-ს;                                                                                                                    მალარიის ადგილობრივი შემთხვევების რაოდენობა - 0ეპიდზედამხედველობის ერთიან სისტემაში ჩართულია და მონაწილეობს მუნიციპალური სჯდ ცენტრების 100%;   3. ნოზოკომიური  ინფექციების ზედამხედველობის სენტინელური ბაზების რაოდენობა გაიზარდა 20%-ით (2017 წელთან შედარებით);   განისაზღვრა ყველა კლინიკის ბაზაზე ნოზოკომიური ინფექციების გამომწვევი წამყვანი პათოგენები და მათი ანტიბიოტიკებისადმი რეზისტენტობა; 4. -მწვავე დიარეულ დაავადებებზე ზედამხედველობა (როტავირუსულ, ადენოვირუსულ და ნოროვირუსულ ინფექციებზე) დამყარებულია ქ.თბილისის არანაკლებ 2 ბავშვთა საავადმყოფოს და დამატებით 1 ქალაქის ბაზაზე;   -მიმწოდებელი დაწესებულებების მიერ მოწოდებულია ნიმუშების დაგეგმილი რაოდენობის არანაკლებ 75% როტა, ნორო და ადენოვირუსულ ინფექციებზე ლაბორატორიული დიაგნოსტიკის მიზნით.   5. საყრდენი ბაზიდან მოწოდებული კლინიკური ნიმუშის არანაკლებ 95%-ში  ჩატარებულია კონფირმაციული კვლევა გრიპის ვირუსზე, 
</t>
  </si>
  <si>
    <t xml:space="preserve">1. რეგიონულ და მუნიციპალურ დონეზე არსებული სჯდ ცენტრების 100%-ის მიერ ხორციელდება სამედიცინო სტატისტიკური ინფორმაციის შეგროვება და წარმოდგენა; 2. მალარიოგენულ ტერიტორიებზე (პოტენციურ კერებში) ინსექტიციდით დამუშავებული ტერიტორიების (საცხოვრებელი და არასაცხოვრებელი) პროცენტული წილი შეადგენს 95%-ს;                                                                                                                    მალარიის ადგილობრივი შემთხვევების რაოდენობა - 0ეპიდზედამხედველობის ერთიან სისტემაში ჩართულია და მონაწილეობს მუნიციპალური სჯდ ცენტრების 100%;   3. ნოზოკომიური  ინფექციების ზედამხედველობის სენტინელური ბაზების რაოდენობა გაიზარდა 20%-ით (2019 წელთან შედარებით);   განისაზღვრა ყველა კლინიკის ბაზაზე ნოზოკომიური ინფექციების გამომწვევი წამყვანი პათოგენები და მათი ანტიბიოტიკებისადმი რეზისტენტობა;4.-მწვავე დიარეულ დაავადებებზე ზედამხედველობა (როტავირუსულ, ადენოვირუსულ და ნოროვირუსულ ინფექციებზე) დამყარებულია ქ.თბილისის არანაკლებ 3 ბავშვთა საავადმყოფოს და დამატებით 4 ქალაქის ბაზაზე;  5. საყრდენი ბაზიდან მოწოდებული კლინიკური ნიმუშის არანაკლებ 95%-ში  ჩატარებულია კონფირმაციული კვლევა გრიპის ვირუსზე, </t>
  </si>
  <si>
    <t xml:space="preserve">1. პროგრამაში ჩართულ სისხლის ბანკებში დონორული სისხლის 100% კვლევა ხდება  B და C ჰეპატიტზე, აივ-ინფექცია/შიდსზე (EIA მეთოდით) და სიფილისზე (TPHA ან RPR მეთოდით); 2. სისხლის ბანკებში ჩატარებული დონორთა ლაბორატორიული კვლევების 5%-ის რეტესტირება ლუგარის რეფერალური ლაბორატორიის მიერ;                                                                       პროგრამაში მონაწილე ყველა სისხლის ბანკში პროფესიული ტესტირების განხორციელება  საერთაშორისო სტანდარტებით აკრედიტებულ რეფერენს ლაბორატორიის მიერ;                         დონორთა ერთიანი ეროვნული ელექტრონული ბაზაში ყველა სისხლის ბანკის სავალდებულო მონაწილეობა. 3. უანგარო დონაციების ხვედრითი წილის ზრდა 15%                                        </t>
  </si>
  <si>
    <t xml:space="preserve">სამუშაო ადგილებზე არსებული პროფესიული რისკების ინვენტარიზაცია და შეფასება უზრუნველყოფილია შეფასებული საწარმოების 95%-ში;                                                                                                                            პროფესიული რისკ-ფაქტორების პირველადი პრევენციის ღონისძიებათა კომპლექსისა და მავნე ფაქტორების ექსპოზიციის დონის შემცირების რეკომენდაციები შემუშავებულია დამონიტორინგებული  საწარმოების 95%-ში;                                                                                                                                                                                                                                                                                                                                                                                                                      დასაქმებულთა ჯანმრთელობის მონიტორინგის ოპტიმალური სქემები და სამედიცინო შემოწმების პერიოდულობა მიზნობრივი ჯგუფების მიხედვით განსაზღვრულია შემოწმებული საწარმოების 95%-ში;                                                                                                                                               შეფასებული საწარმოების 95%-ის  ადმინისტრაციასა და დასაქმებულებს ჩაუტარდათ სწავლება პროფესიული დაავადებების პრევენციის, პროფესიული რისკების შეფასებისა და კონტროლის მექანიზმების საკითხებზე;                         </t>
  </si>
  <si>
    <t xml:space="preserve">სამუშაო ადგილებზე არსებული პროფესიული რისკების ინვენტარიზაცია და შეფასება უზრუნველყოფილია შეფასებული საწარმოების 95%-ში;                              პროფესიული რისკფაქტორების პირველადი პრევენციის ღონისძიებათა კომპლექსისა და მავნე ფაქტორების ექსპოზიციის დონის შემცირების რეკომენდაციები შემუშავდა და გადაეცა დამონიტორინგებული  საწარმოების 95%-ს;                                                                                                                                                 დასაქმებულთა ჯანმრთელობის მონიტორინგის ოპტიმალური სქემები და სამედიცინო შემოწმების პერიოდულობა მიზნობრივი ჯგუფების მიხედვით განისაზღვრა შემოწმებული საწარმოების 95%-ში;                                                        შეფასებული საწარმოების 95%-ის  ადმინისტრაციასა და დასაქმებულებს ჩაუტარდათ სწავლება პროფესიული დაავადებების პრევენციის, პროფესიული რისკების შეფასებისა და კონტროლის მექანიზმების საკითხებზე;     </t>
  </si>
  <si>
    <t>1. ტუბერკულოზის პრევალენტობის მაჩვენებლის შემცირება წინა წელთან შედარებით 5%; საჭირო გამოკვლებით, დიაგნოსტიკური საშუალებებითა და ხარისხიანი მედიკამენტებით  პაციენტთა მოცვის ზრდა, 2. ნახველის ლაბ. კვლევა ჩატარებულია არა უგვიანეს ნახველის აღებიდან მე-3 დღეს;                                                       ყველა საკვლევი ნიმუშის ტრანსპორტირება განხორციელებულია საკვლევი მასალის აღებიდან 24 საათში; 3. საჭიროების მქონე პაციენტთა 100% უზრუნველყოფილია სტაციონარული მომსახურებით, 4. პატიმრობისა და თავისუფლების აღკვეთის დაწესებულებები უზრუნველყოფილი იქნებიან ტუბერკულოზის მართვისთვის მედიკამენტებით, სხვა სახარჯი და დამხმარე მასალებით მოთხოვნის შესაბამისად, 5. ამბულატორიული სექტორის ტუბსაწინააღმდეგო ერთეულებისა და პირველადი ჯანდაცვის ქსელში ტუბსაწინააღმდეგო აქტივობების ზედამხედველობა და მონიტორინგი სერვისის მიმწოდებელთა 100%-ში უზრუნველყოფილია; 
 შესყიდული წამლებისა და პაციენტების მკურნალობისადმი სრული დამყოლობისათვის ფინანსური წახალისების შესახებ  ანგარიშგება უზრუნველყოფილია 100%-ში;
რეგიონის დონეზე DOT-ის დაგეგმვა და უზრუნველყოფის მონიტორინგი წარმოებს შემთხვევათა 100%-ში; 6. ჩატარებულია ფილტვის ტუბერკულოზით დაავადებულთა კონტაქტების ეპიდკვლევა სპეციალურად შემუშავებული კითხვარების საფუძველზე. 7. მედიკამენტები შესყიდულია დაგეგმილი რაოდენობის მიხედვით, 8. ხანგრძლივ ვადიან ამბულატორიულ მკურნალობაზე რეზისტენტულ პაციენტთა დამყოლობა ფულადი წახალისების გზით: პაციენტთა რაოდენობის ზრდა  - 375-მდე</t>
  </si>
  <si>
    <t>1. ტუბერკულოზის პრევალენტობის მაჩვენებლის შემცირება წინა წელთან შედარებით 5%; საჭირო გამოკვლებით, დიაგნოსტიკური საშუალებებითა და ხარისხიანი მედიკამენტებით  პაციენტთა მოცვის ზრდა, 2. ნახველის ლაბ. კვლევა ჩატარებულია არა უგვიანეს ნახველის აღებიდან მე-3 დღეს;     ყველა საკვლევი ნიმუშის ტრანსპორტირება განხორციელებულია საკვლევი მასალის აღებიდან 24 საათში; 3. საჭიროების მქონე პაციენტთა 100% უზრუნველყოფილია სტაციონარული მომსახურებით, 4. პატიმრობისა და თავისუფლების აღკვეთის დაწესებულებები უზრუნველყოფილი იქნებიან ტუბერკულოზის მართვისთვის მედიკამენტებით, სხვა სახარჯი და დამხმარე მასალებით მოთხოვნის შესაბამისად, 5. ამბულატორიული სექტორის ტუბსაწინააღმდეგო ერთეულებისა და პირველადი ჯანდაცვის ქსელში ტუბსაწინააღმდეგო აქტივობების ზედამხედველობა და მონიტორინგი სერვისის მიმწოდებელთა 100%-ში უზრუნველყოფილია; 
 შესყიდული წამლებისა და პაციენტების მკურნალობისადმი სრული დამყოლობისათვის ფინანსური წახალისების შესახებ  ანგარიშგება უზრუნველყოფილია 100%-ში;
რეგიონის დონეზე DOT-ის დაგეგმვა და უზრუნველყოფის მონიტორინგი წარმოებს შემთხვევათა 100%-ში; 6. ჩატარებულია ფილტვის ტუბერკულოზით დაავადებულთა კონტაქტების ეპიდკვლევა სპეციალურად შემუშავებული კითხვარების საფუძველზე. 7. მედიკამენტები შესყიდულია დაგეგმილი რაოდენობის მიხედვით, 8. ხანგრძლივ ვადიან ამბულატორიულ მკურნალობაზე რეზისტენტულ პაციენტთა დამყოლობა ფულადი წახალისების გზით: პაციენტთა რაოდენობის ზრდა  - 475-მდე</t>
  </si>
  <si>
    <t xml:space="preserve">1. 1. აივ-ინფექციაზე/შიდსზე ნებაყოფლობითი  კონსულტირება  და  გამოკვლევა სკრინინგული მეთოდებით ჩატარებული აქვთ პატიმრობისა და თავისუფლების აღკვეთის დაწესებულებებში მყოფი პირების  არანაკლებ 65%-ს; 1.2. აივ-ინფექცია/შიდსზე ნებაყოფლობითი  კონსულტირება და გამოკვლევა სკრინინგული მეთოდებით ჩატარებული აქვთ ტუბერკულოზის დიაგნოზის მქონე პაციენტების არანაკლებ 65 %-ს; 1.3.აივ–ინფექცია/შიდსზე ნებაყოფლობითი კონსულტირება და გამოკვლევა სკრინინგული მეთოდებით ჩატარებული აქვთ  ინექციური ნარკოტიკების მომხმარებლების და მათი სქესობრივი პარტნიორების 10%-ს. 1.4.აივ-ინფექცია/შიდსზე ნებაყოფლობითი კონსულტირება და გამოკვლევა  სკრინინგული მეთოდებით ჩატარებული აქვს B და/ან C ჰეპატიტების მქონე პაციენტების არანაკლებ 20%-ს 1.5.აივ-ინფექცია/შიდსზე საეჭვო კლინიკური ნიშნების მქონე პაციენტების 70%-ს და აივ-ინფიცირებულთან კონტაქტში მყოფი პირების 70%-ს ჩატარებული აქვთ აივ-ინფექცია/შიდსზე ნებაყოფლობითი კონსულტირება და გამოკვლევა  სკრინინგული მეთოდებით;                                                                                                                                    1.6.ზემოაღნიშნული ჯგუფებისათვის აივ-ინფექცია/შიდსზე სკრინინგული კვლევისათვის საჭირო ტესტ-სისტემების და სახარჯი მასალების უწყვეტად მიწოდება უზრუნველყოფილია, 2. პროგრამის ფარგლებში მოსარგებლეები უზრუნველყოფილნი არიან უფასო ამბულატორიული მკურნალობით, 3. პროგრამის ფარგლებში მოსარგებლეები  უზრუნველყოფილნი არიან უფასო  სტაციონარული მკურნალობით, 4. აივ-ინფექცია/შიდსის სამკურნალო პირველი რიგის მედიკამენტების და მეორე რიგის (სრული ღირებულების არაუმეტეს 25%-ის) შესყიდვა, მიღება და ტრანსპორტირება (სამკურნალო საშუალებების საქართველოს საბაჟო ტერიტორიაზე გაფორმების და პროგრამის სერვისების მიმწოდებელთან ტრანსპორტირების ხარჯები) 
პაციენტები უზრუნველყოფილნი არიან აივ-ინფექციის/შიდსის სამკურნალო  მედიკამენტებით
</t>
  </si>
  <si>
    <t xml:space="preserve">1. სრული ანტენატალური ვიზიტით მოცვის მაჩვენებელის ზრდა 10%;  ჩვილ ბავშვთა სიკვდილიანობის მაჩვენებლის შემცირება 1.5%, 2. რისკ ჯგუფის ორსულთა 70% ჩაუტარდა სკრინინგული კვლევა, 3. წინა წლის სკრინინგული კვლევის მაჩენებელი შენარჩუნებულია ან ზრდადია; დედიდან ბავშვზე აივ–ინფექცია/შიდსის გადაცემის მაჩვენებელი 0.5%-ზე ნაკლებია; დედიდან ბავშვზე B ჰეპატიტის გადაცემის მაჩვენებელი 0.5%-ზე ნაკლებია; 4. სკრინინგული კვლევით მოცვის ზრდა 10%, 5. სკრინინგული კვლევით მოცვა საქართველოს მასშტაბით; 6. ანტენატალური სერვისის მიმღებ ორსულთა 100% უზრუნველყოფილია ფოლიუმის მჟავით; რკინადეფიციტური ანემიის დიაგნოზის მქონე ორსულთა 80% უზრუნველყოფილია რკინის პრეპარატით.  სოციალურად დაუცველი ოჯახების  6-23 თვის ასაკის ბავშვების 100% უზრუნველყოფილია მიკროელემენტების შემცველი საკვები დანამატით. 
</t>
  </si>
  <si>
    <t xml:space="preserve">1. სრული ანტენატალური ვიზიტით მოცვის მაჩვენებელის ზრდა 10%;  ჩვილ ბავშვთა სიკვდილიანობის მაჩვენებლის შემცირება 1.5%, 2. რისკ ჯგუფის ორსულთა 70% ჩაუტარდა სკრინინგული კვლევა, 3. წინა წლის სკრინინგული კვლევის მაჩენებელი შენარჩუნებულია ან ზრდადია; დედიდან ბავშვზე აივ–ინფექცია/შიდსის გადაცემის მაჩვენებელი 0.5%-ზე ნაკლებია; დედიდან ბავშვზე B ჰეპატიტის გადაცემის მაჩვენებელი 0.5%-ზე ნაკლებია; 4. სკრინინგული კვლევით მოცვის ზრდა 20%, 5. სკრინინგული კვლევით მოცვა საქართველოს მასშტაბით; 6. ანტენატალური სერვისის მიმღებ ორსულთა 100% უზრუნველყოფილია ფოლიუმის მჟავით; რკინადეფიციტური ანემიის დიაგნოზის მქონე ორსულთა 80% უზრუნველყოფილია რკინის პრეპარატით.  სოციალურად დაუცველი ოჯახების  6-23 თვის ასაკის ბავშვების 100% უზრუნველყოფილია მიკროელემენტების შემცველი საკვები დანამატით. 
</t>
  </si>
  <si>
    <t>1.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 სააგენტოში მომართული პაციენტების 90% უზრუნველყოფილია სტაციონარული დეტქოსიკაციითა და პირველადი რეაბილიტაციით, 2. ჩანაცვლებით თერაპიაზე მყოფი პაციენტების 100% უზრუნველყოფილია ჩამანაცვლებელი ფარმაცევტული პროდუქტით, 3. ჩანაცვლებით თერაპიაზე მყოფი პაციენტების 100% უზრუნველყოფილია ჩამანაცვლებელი ფარმაცევტული პროდუქტით, 4. ჩამანაცვლებელი ფარმაცევტული პროდუქტის ტრანსპორტირება, შენახვა და გაცემის კომპონენტის ფარგლებში: უზრუნველყოფილია მედიკამენტზე ხელმისაწვდომობა პროგრამაში მონაწილე დაწესებულებების მიხედვით, 5. ეფექტურობის შეფასების კომპონენტის ფარგლებში ხორციელდება ერთიანი სტატისტიკური ინფორმაციის შეგროვება, სტატისტიკური საქმიანობის კოორდინაცია, ინფორმაციის დამუშავება და ინფორმაციული რესურსების შექმნა, 6. საჭიროების მქონე პაციენტთა 100% უზრუნველყოფილია სტაციონარული მომსახურებით</t>
  </si>
  <si>
    <t xml:space="preserve">1. მოსახლეობის განათლების დონის ამაღლება ჯანსაღი ცხოვრების წესის თაობაზე; მოსახლეობის ინფორმირება C ჰეპატიტის პრევენციის, ადრეული გამოვლენისა და დროული მკურნალობის მნიშვნელობის შესახებ; ალკოჰოლის საკითხებზე მოსახლეობის ცნობიერების დონის ამაღლება; თამბაქოს კონტროლის მექანიზმის გაძლიერება; თამბაქოს საკითხებზე მოსახლეობისა და პროგრამით განსაზღვრული კონტინგენტის ინფორმირებულობის დონის ამაღლება; ჯანსაღი კვების შესახებ მოსახლეობის განათლების დონის ამაღლება; მოსახლეობის ცოდნის დონის ზრდა, რომელმაც იცის რეგულარული ფიზიკური აქტივობის რაობის შესახებ; ფსიქიკური პრობლემების მქონე ადამიანების და მოწყვლადი ჯგუფების ცოდნის დონის ამაღლება პრობლემის დროული გამოვლენის და სრულყოფილი მკურნალობის მნიშვნელობის შესახებ; სოციალურ მუშაკთა და პირველადი ჯანდაცვის სამედიცინო პერსონალის ცოდნის დონის ამაღლება;  </t>
  </si>
  <si>
    <t>1. მოცვის გაზრდა 50%, 2. სადიაგნოსტიკო კვლევები ჩაუტარდა 21 000-ზე მეტ პირს, 3. დიაგნოსტირებულ პაციენტთა 90% ჩართულია მკურნალობის კომპონენტში;
მკურნალობის კომპონენტში მყოფი პაციენტების დასრულებული კურსი - 90%, 4. უზრუნველყოფილია მედიკამენტზე ხელმისაწვდომობა პროგრამაში მონაწილე დაწესებულებების მიხედვით</t>
  </si>
  <si>
    <t xml:space="preserve">1. მოცვის მაჩვენებლის ზრდა 10%, 2. პირველადი ჯანმრთელობის დაცვის მომსახურების უტილიზაციის გაზრდა - სოფლის მოსახლეობა უზრუნველყოფილია ექიმის/ ექთნის მომსახურებით, ამბულატორიულ-პოლიკლინიკურ დაწესებულებებში ერთ სულ მოსახლეზე მიმართვების რაოდენობამ შეადგინა 4.0, </t>
  </si>
  <si>
    <t>1. მოცვის მაჩვენებლის ზრდა 10%, 2. შესაბამისი კრიტერიუმების მქონე, მომართული პაციენტების 100% უზრუნველყოფილია ფსიქოსოციალური რეაბილიტაციის სერვისით, 3. ფსიქიკური მდგომარეობის და ქცევის ცვლილების მქონე, 18 წლამდე ასაკის ბავშვთა უზრუნველყოფილია ნეიროგანვითარებითი და ფსიატრიული გუნდის მომსახურებით. მომართვის შემთხვევაში  100%, 4. მოცვის მაჩვენებლის ზრდა 10%, 5. თემზე დაფუძნებული ფსიქიატრიული სერვისების მოცვის გაზრდა 50%, 6. მომართულ/გადმომისამართებულ პაციენტთა 100% უზრუნველყოფილია სტაციონარული სერვისით, 7. თავშესაფრით უზრუნველყოფის კომპონენტით ისარგებლა 111 პირმა</t>
  </si>
  <si>
    <t xml:space="preserve">1. წინა წელთან შედარებით მოცვის მაჩვენებლის ზრდა 10%, 2. სპეციალიზებული ამბულატორიული დახმარების კომპონენტით ისარგებლა 5400-ზე მეტმა პირმა, რაც მეტია მიზნობრივ მაჩვენებელზე, 3. პროგრამაში ჩართულ პაციენტთა 100% უზრუნველყოფილია მედიკამენტებით, </t>
  </si>
  <si>
    <t>ონკოჰემატოლოგიური მომსახურების საჭიროების მქონე პაციენტთა 100% მოცვა</t>
  </si>
  <si>
    <t>1. ჰემოდიალიზის საჭიროების მქონე პაციენტთა 100% მოცვა, 2. პერიტონეული დიალიზის საჭიროების მქონე პაციენტთა 100% მოცვა, 3. ჰემო და პერიტონეული დიალიზისათვის საჭირო სადიალიზე საშუალებები, მასალები და მედიკამენტები შესყიდულია დაგეგმილი რაოდენობის მიხედვით და უზრუნველყოფილია მიწოდება სერვისის მიმწოდებელ დაწესებულებებამდე, 4. სერვისით უზრუნველყოფის მაჩვენებელი შენარჩუნებულია ან ზრდადია, 5. ორგანოგადანერგილ პაციენტთა 100% უზრუნველყოფილია იმუნოსუპრესული მედიკამენტებით</t>
  </si>
  <si>
    <t>1. პროგრამით მოცულ არეალში მიზნობრივი პოპულაცია 100% უზრუნველყოფილია ამბულატორიული პალიატიური მზრუნველობით, 2. მომართული ინკურაბელური პაციენტების 100% უზრუნველყოფილია სტაციონარული პალიატიური მზრუნველობით, 3. ინკურაბელური პაციენტები უზრუნველყოფილია ნარკოტიკული ტკივილგამაყუჩებელი მედიკამენტებით</t>
  </si>
  <si>
    <t>1. პროგრამით განსაზღვრული ნოზოლოგიების მქონე 18 წლამდე პაციენტები უზრუნველყოფილნი არიან ამბულატორიული მეთვალყურეობით -მიმართვის შემთხვევაში 100%, 2. პროგრამით განსაზღვრული ნოზოლოგიების მქონე 18 წლამდე პაციენტები უზრუნველყოფილნი არიან სტაციონარული მომსახურებით. 3. ჰემოფილიით და სისხლის შედედების სხვა მემკვიდრული პათოლოგიებით დაავადებული პირები უზრუნველყოფილნი არიან ამბუალტორიული და სტაციონარული მომსახურებით -100%, 4. ჰემოფილიით დაავადებული ბავშვები  და მოზრდილები  უზრუნველყოფილნი არიან საჭირო მედიკამენტებით -100%, 5. ფენილკეტონურიით დაავადებული პირები უზრუნველყოფილნი არიან სამკურნალო საკვები დანამატით - მომართვის შემთხვევაში 100%, 6. მუკოვისციდოზით დაავადებული პირები უზრუნველყოფილნი არიან სპეციფიკური მედიკამენტით - მომართვის შემთხვევაში 100%, 7. მემკვიდრული ჰიპოგამაგლობულინებიით (ბრუტონის დაავადება)დაავადებული 18 წლამდე ასაკის ბავშვები უზრუნველყოფილნი არიან სპეციფიკური მედიკამენტით - მომართვის შემთხვევაში 100%, 8. ზრდის ჰორმონის დეფიციტისა და ტერნერის სინდრომის მქონე პირები უზრუნველყოფილნი არიან ზრდის ჰორმონით- მომართვის შემთხვევაში 100%, 9. იუვენილური  ართრიტით დაავადებული 18 წლამდე ასაკის ბავშვები, რომლებიც საჭიროებენ ბიოლოგიურ პრეპარატებს უზრუნველყოფილნი არიან საჭირო მედიკამენტით -100%, 10. დიდი თალასემიით დაავადებული პაციენტები უზრუნველყოფილნი არიან რკინის შემბოჭავი პრეპარატებით - მომართვის შემთხვევაში -100%, 11. იდიოპათიური პულმონური ფიბროზით დაავადებული პაციენტები უზრუნველყოფილნი არიან პირფენიდონით - მომართვის შემთხვევაში -100% რეფერალური მომსახურების პროგრამის ფარგლებში</t>
  </si>
  <si>
    <t>1. ოკუპირებულ ტერიტორიაზე (გალი)მცხოვრები მოსახლეობა უზრუნველყოფილია სასწრაფო სამედიცინო დახმარებით, 2. ქვეყნის მასშტაბით უზრუნველყოფილია კრიტიკულ მდგომარეობაში მყოფი პაციენტების სამედიცინო ტრანსპორტირება, 3. სამედიცინო ტრანსპორტირების კომპონენტის ფარგლებში უზრუნველყოფილია მიზნობრივი ჯგუფების მომსახურება 100%, 4. პროგრამა "მომავლის ბანაკის" მოსარგებლეები უზრუნველყოფილია ექიმის და ექთნის მომსახურებით, მედიკამენტებითა და სამედიცინო დანიშნულების საგნებით;, 5. ცენტრში შემოსული სასწრაფო სამედიცინო გამოძახებათა შესრულების 100%-ანი მაჩვენებელი. წლიურად შესრულებული 700,000-მდე გამოძახება;</t>
  </si>
  <si>
    <t>1. სოფლის მოსახლეობა უზრუნველყოფილია ექიმის/ ექთნის მომსახურებით; სოფლის ექიმები უზრუნველყოფილნი არიან ექიმის ჩანთით (პირველადად) და სამედიცინო დოკუმენტაციით; ამბულატორიულ-პოლიკლინიკურ დაწესებულებებში ერთ სულ მოსახლეზე მიმართვების რაოდენობამ შეადგინა 3,9, 2. სპეცდაფინანსებაზე მყოფი დაწესებულებები ფუნქციონირებს/აწვდის შესაბამის სერვისს, 3. ხორციელდება შიდა ქართლის სოფლების ამბულატორიული ქსელის ფუნქციონირების ხელშეწყობა, 4. ხორციელდება სპეცდაფინანსებაზე მყოფი დაწესებულებების ფუნქციონირების ხელშეწყობა</t>
  </si>
  <si>
    <t>პროგრამის ფარგლებში დაფინანსებულ იქნა  10.0  ათასზე მეტი შემთხვევა.</t>
  </si>
  <si>
    <t xml:space="preserve">1. სამხედრო ძალებში გასაწვევი სრული კონტიგენტის 100% შემოწმებულია, 2. სამხედრო ძალებში გასაწვევი პირები სრულად უზრუნველყოფილნი არიან პროგრამით გათვალისწინებული დამატებითი კვლევებით </t>
  </si>
  <si>
    <t>საბაზისო მაჩვენებელი შენარჩუნებულია</t>
  </si>
  <si>
    <t>მაღალმთიან და საზღვრისპირა მუნიციპალიტეტებში კავლიფიციური სამედიცინო პერსონალის შენარჩუნებისათვის უზრუნველყოფილია  დიპლომშემდგომი სამედიცინო განათლება</t>
  </si>
  <si>
    <t>რეაბილიტირებული და სრულად აღჭურვილი სამედიცინო დაწესებულებები;</t>
  </si>
  <si>
    <t xml:space="preserve">1. შრომის ბაზრის მართვის საინფორმაციო სისტემაში რეგისტრირებულ დამსაქმებელთა და ვაკანსიაზე შეთავაზებული სამუშაოს მაძიებელთა რაოდენობის 10% ზრდა ყოველწლიურად; 2. ჩატარებულია მინიმუმ ერთი ფორუმი, ფორუმში მონაწილე დამსაქმებელთა და მაძიებელთა რაოდენობა, ფორუმის შედეგად დასაქმებულთა რაოდენობის 5-10% ზრდა ყოველწლიურად, 3. შშმ და სსსმ პირთა რაოდენობა, რომლებსაც გაეწიათ სათანადო მომსახურება და დასაქმდნენ შრომის ბაზარზე, 4. მომსახურების მიწოდება ხორციელდება სააგენტოს ტერიტორიულ ერთეულებში მთელი ქვეყნის მასშტაბით, მომსახურების 5-10% ზრდა ყოველწლიურად, 5. ტრენინგის საფუძველზე გადამზადებული ჟურნალისტებისა და სხვა დაინტერესებულ პირთა როდენობა, </t>
  </si>
  <si>
    <t>1. მომზადებული რეკომენდაციების რაოდენობა -160, 2. სტანდარტების რაოდენობა -11</t>
  </si>
  <si>
    <t>1. მომზადებული რეკომენდაციების რაოდენობა -200, 2. სტანდარტების შემუშავების დასრულება</t>
  </si>
  <si>
    <t xml:space="preserve">1. სამუშაოს მაძიებლებისა და  დამსაქმებლების დაბალი ჩართულობა, კვალიფიკაციის შეუსაბამობა შრომის ბაზარზე მოთხოვნად პროფესიებში.  შეზღუდული  მოთხოვნა სამუშაო ადგილებზე. განხორციელების ვადები, 2. პროფესიული მომზადება-გადამზადებისა და სტაჟირების შედეგად დასაქმებული 15-22%, </t>
  </si>
  <si>
    <t>სსიპ-სახელმწიფო ზუნვის, ადამიანის ვაჭრობის (ტრეფიკინგის) მსხვერპლთა, დაზარალებულთა დაცვისა და დახმარების</t>
  </si>
  <si>
    <t xml:space="preserve">სსიპ - სოციალური მომსახურების სააგენტო; 
სსიპ - საგანგებო სიტუაციების კოორდინაციისა და გადაუდებელი დახმარების ცენტრი.
</t>
  </si>
  <si>
    <t>სსიპ - სოციალური მომსახურების სააგენტო,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</si>
  <si>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სსიპ - სოციალური მომსახურების სააგენტო;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</si>
  <si>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სსიპ - სოციალური მომსახურების სააგენტო; სსიპ - საგანგებო სიტუაციების მართვისა და გადაუდებელი დახმარების ცენტრი</t>
  </si>
  <si>
    <t>35 05 04</t>
  </si>
  <si>
    <t>მიზნობრივი ჯგუფების სოციალური დახმარება</t>
  </si>
  <si>
    <t>ობიექტის შუალედური შედეგი (1 წელი)</t>
  </si>
  <si>
    <t>ობიექტის შედეგის ინდიკატორი, 1 წელი</t>
  </si>
  <si>
    <t>ობიექტის შედეგის ინდიკატორი, 3 წელი</t>
  </si>
  <si>
    <t>საპენსიო ასაკის მოსახლეობა და სპეციფიური კატეგორიები უზრუნველყოფილია პენსიით და სახელმწიფო კომპენსაციით</t>
  </si>
  <si>
    <t>1. მიზნობრივი სოციალური ჯგუფების მატერიალური მდგომარეობის შესამსუბუქებლად სიღარიბის ზღვრის ქვემოთ მყოფი ოჯახებისთვის საარსებო შემწეობის, მიზნობრივი ჯგუფებისთვის „სოციალური პაკეტის“, დევნილთა, ლტოლვილისა და ჰუმანიტარული სტატუსების მქონე პირთა შემწეობების, რეინტეგრაციის შემწეობის, დემოგრაფიული მდგომარეობის გაუმჯობესების ხელშეწყობის ფულადი ბენეფიტების, ორსულობის, მშობიარობისა და ბავშვის მოვლის, აგრეთვე ახალშობილის შვილად აყვანის გამო დახმარების გაცემა დადგენილი წესისა და პირობების შესაბამისად; 2.  შრომითი მოვალეობის შესრულებისას დასაქმებულის ჯანმრთელობისათვის ვნების შედეგად მიყენებული ზიანის ანაზღაურება</t>
  </si>
  <si>
    <t>მიზნობრივი სოციალური ჯგუფებისათვის სოციალური ტრანსფერის გაცემა</t>
  </si>
  <si>
    <t>1. შეზღუდული შესაძლებლობის მქონე პირთა (მათ შორის, ბავშვთა), ხანდაზმულთა და მზრუნველობას მოკლებულ, სოციალურად დაუცველ, მიუსაფარ და მიტოვების რისკის ქვეშ მყოფ ბავშვთა ფიზიკური და სოციალური მდგომარეობის გაუმჯობესება და მათი საზოგადოებაში ინტეგრაცია; 2.  კრიზისულ მდგომარეობაში მყოფი ბავშვიანი ოჯახების გადაუდებელი დახმარება</t>
  </si>
  <si>
    <t>სოციალური სერვისებით და პროდუქტებით მიზნობრივი ჯგუფების უზრუნველყოფა</t>
  </si>
  <si>
    <t>კრიზისულ მდგომარეობაში მყოფი ბავშვიანი ოჯახების გადაუდებელი დახმარების ფარგლებში სსიპ-სოციალური მომსახურების სააგენტოში გაკეთებული განაცხადის საფუძველზე სოციალური მუშაკი ავლენს სამიზნე ჯგუფს, რომლისთვისაც ხორციელდება საქონლის/მომსახურების შესყიდვა და გადაცემა, ბავშვთა ხელოვნური კვების პროდუქტებით უზრუნველყოფა. ქვეპროგრამის მიზანია სიღატაკეში მყოფი ბავშვიანი ოჯახების გადაუდებელი საჭიროებების დაკმაყოფილება და ბავშვის მიტოვების რისკის შემცირება</t>
  </si>
  <si>
    <t>სიღატაკეში მყოფი ბავშვიანი ოჯახების გადაუდებელი საჭიროებები დაკმაყოფილებულია; 1 წლამდე ასაკის ბავშვები, რომელთა ოჯახებს „სოციალურად დაუცველი ოჯახების მონაცემთა ერთიან ბაზაში“  მინიჭებული აქვთ 57 001-ზე ნაკლები სარეიტინგო ქულა უზრუნველყოფილია ხელოვნური კვების პროდუქტებით</t>
  </si>
  <si>
    <t>ბავშვთა ადრეული განვითარების ფარგლებში ხორციელდება გონებრივი განვითარების შეფერხების მქონე 0-7 წლამდე ასაკის ბავშვთა ადრეული განვითარების დარღვევების იდენტიფიკაცია, ინდივიდუალური განვითარების გეგმის შემუშავება და მულტიდისციპლინური გუნდის ერთი ან, საჭიროების შემთხვევაში, რამდენიმე სპეციალისტის მიერ  ბავშვის საბაზისო უნარების განვითარება, მშობლის/მინდობით აღმზრდელის მომზადება (მათ შორის, შესაბამისი უნარ-ჩვევების განვითარება და სპეციფიკური ზრუნვის სწავლება). ქვეპროგრამის მიზანია განვითარების შეფერხების რისკის ან შშმ ბავშვების განვითარების სტიმულირება და სოციალური ინტეგრაციის ხელშეწყობა</t>
  </si>
  <si>
    <t>განვითარების შეფერხების რისკის ან შეზღუდული შესაძლებლობების მქონე ბავშვების განვითარება სტიმულირებულია, რომლის საფუძველზე მათი სოციალური ინტეგრაცია ხელშეწყობილია</t>
  </si>
  <si>
    <t>ბავშვთა რეაბილიტაცია/აბილიტაცია  ფარგლებში  ინტერდისციპლინური გუნდის მიერ ხორციელდება ბავშვთა ცერებრული დამბლის, სპინური კუნთოვანი ატროფიისა და მასთან დაკავშირებული სინდრომების, კუნთოვანი დისტროფიის, თანდაყოლილი მიოპათიების, კუნთების სხვა (მათ შორის, დაუზუსტებელი) პირველადი დაზიანების, ჰემი-, პარა და ტეტრაპლეგიის, ცენტრალური ნერვული სისტემის ანთებითი და სისხლძარღვოვანი დაავადებების შედეგების, ანთებითი პოლინეიროპათიების შედეგების, პერიფერიული ნერვული სისტემის სამშობიარო ტრავმის შედეგების მქონე 3 წლისა და მეტი ასაკის შშმ ბავშვების, აგრეთვე ამავე მდგომარეობების მქონე 3 წლამდე ასაკის ბავშვებისთვის ფიზიკური, ოკუპაციური, მეტყველებისა და ენის თერაპიის და, საჭიროების შემთხვევაში, ფსიქოლოგიური კორექციისა და ქცევითი თერაპიით უზრუნველყოფა. ქვეპროგრამის მიზანია ბავშვთა სპეციფიკური რეაბილიტაცია, აბილიტაცია, ფიზიკური ჯანმრთელობის გაუმჯობესება, ადაპტაციური შესაძლებლობების გაძლიერება და სოციალური ინტეგრაციის ხელშეწყობა</t>
  </si>
  <si>
    <t>უზრუნველყოფილია სამიზნე ჯგუფის ბავშვთა სპეციფიკური რეაბილიტაცია/აბილიტაცია, ფიზიკური ჯანმრთელობა გაუმჯობესებულია/შენარჩუნებულია, ადაპტაციური შესაძლებლობები გაძლიერებულია და სოციალური ინტეგრაცია ხელშეწყობილია</t>
  </si>
  <si>
    <t>ომის მონაწილეთა რეაბილიტაციის ხელშეწყობის ფარგლებში შეზღუდული შესაძლებლობის  სტატუსის მქონე ან ხანდაზმულ (ქალები – 60 წლიდან, მამაკაცები – 65 წლიდან) ომის მონაწილეებს უტარდებათ ინდივიდუალური სამკურნალო-პროფილაქტიკური და სარეაბილიტაციო კურსი. ქვეპროგრამის მიზანია შეზღუდული შესაძლებლობის  სტატუსის მქონე ან ხანდაზმულ (ქალები – 60 წლიდან, მამაკაცები – 65 წლიდან) ომის მონაწილეთა ჯანმრთელობის შენარჩუნება/გაუმჯობესება</t>
  </si>
  <si>
    <t>შეზღუდული შესაძლებლობის სტატუსის მქონე ან ხანდაზმული (ქალები – 60 წლიდან, მამაკაცები – 65 წლიდან) ომის მონაწილეები უზრუნველყოფილი არიან რეაბილიტაციის კურსით, რაც ხელს უწყობს მათი ჯანმრთელობის მდგომარეობის გაუმჯობესებას</t>
  </si>
  <si>
    <t>დღის ცენტრებში მომსახურებით უზრუნველყოფა ითვალისწინებს 6-დან 18 წლამდე ასაკის მიტოვების რისკის ქვეშ მყოფი ბავშვების, შშმ ბავშვებისა (მათ შორის მძიმე და ღრმა გონებრივი განვითარების შეფერხების მქონე ბავშვების) და შშმ პირების დღის მომსახურების მიწოდება, რომელიც მოიცავს: ყოველდღიურ (შაბათ-კვირისა და უქმე დღეების გარდა) ორჯერად კვებას, ბენეფიციართა აკადემიური საჭიროებების გამოვლენას/დაკმაყოფილებას, საყოფაცხოვრებო და სახელობო-პროფესიული უნარ-ჩვევების განვითარებას, ამბულატორიული სამედიცინო და ფსიქოლოგიური მომსახურების ორგანიზებას, შშმ პირების (მათ შორის, შეზღუდული შესაძლებლობის სტატუსის მქონე ბავშვების) შემთხვევაში ცენტრებში მიყვანისა და შინ დაბრუნების ორგანიზებას, შშმ ბავშვთა ხელშეწყობას ინკლუზიური განათლებისათვის. ღონისძიების მიზანია მიტოვების რისკის ქვეშ მყოფი ბავშვებისა და შშმ ბავშვების/პირების ოჯახების მხარდაჭერა და მიტოვების პრევენცია</t>
  </si>
  <si>
    <t>მიტოვების რისკის ქვეშ მყოფი ბავშვებისა და შშმ ბავშვების/პირების მომსახურებაში ჩართვით მათი ოჯახები მხარდაჭერილია და უზრუნველყოფილია მიტოვების პრევენცია</t>
  </si>
  <si>
    <t>დამხმარე საშუალებებით უზრუნველყოფის ფარგლებში სპეციალური კომისიის გადაწყვეტილების საფუძველზე დამხმარე საშუალებების საჭიროების მქონე ქვეპროგრამით განსაზღვრული კატეგორიის შეზღუდული შესაძლებლობის მქონე პირებზე და ხანდაზმულებზე გაიცემა სავარძელ-ეტლები და ხორციელდება შშმ პირთა დასაქმების ხელშეწყობა, ასევე გაიცემა  საპროთეზო-ორთოპედიული საშუალებები, სმენის აპარატები, ყავარჯნები, ხელჯოხ-ყავარჯნები, უსინათლოთა ხელჯოხები და გადასაადგილებელი ჩარჩოები, ხორციელდება კოხლეარული იმპლანტის შეძენა/გადაცემა და რეაბილიტაცია. ქვეპროგრამის მიზანია შეზღუდული შესაძლებლობის მქონე პირთა და ხანდაზმულთა (ქალები – 60 წლიდან, მამაკაცები – 65 წლიდან) ფუნქციური დამოუკიდებლობის ხარისხის ამაღლება და მათი საზოგადოებაში ინტეგრაცია</t>
  </si>
  <si>
    <t>შეზღუდული შესაძლებლობის მქონე პირები და ხანდაზმულები უზრუნველყოფილნი არიან დამხმარე საშუალებებით, რომელიც ხელს უწყობს მათ სოციალურ ინტეგრაციას</t>
  </si>
  <si>
    <t>ყრუთა კომუნიკაციის ხელშეწყობის ფარგლებში საქართველოში მცხოვრებ ყრუ პირებს  საქართველოს (ქ. თბილისის გარდა) მინიმუმ რვა რეგიონში მიეწოდებათ 10 სურდოთარჯიმნის მომსახურება (თითოეულ ამ რეგიონში მინიმუმ ერთი სურდოთარჯიმანი). ქვეპროგრამის მიზანია საქართველოში მცხოვრები ყრუ პირების სოციალური ინტეგრაციის ხელშეწყობა</t>
  </si>
  <si>
    <t>საქართველოში მცხოვრები ყრუ პირებისათვის სურდოთარჯიმნის მომსახურებით ხელშეწყობილია მათი სოციალური ინტეგრაცია</t>
  </si>
  <si>
    <t>დედათა და ბავშვთა თავშესაფრით უზრუნველყოფის ფარგლებში სხვადასხვა პრობლემების მქონე დედას 10 წლამდე ასაკის შვილ(ებ)თან ერთად, ასევე სხვადასხვა პრობლემების მქონე ქალს, რომელიც ორსულობის არანაკლებ 26-ე კვირაში იმყოფება (მათ შორის, 10 წლამდე ასაკის შვილ(ებ)თან ერთად, თუკი ეს უკანასკნელ(ნ)ი მიტოვების ან ინსტიტუციაში მოხვედრის რისკის წინაშე იმყოფებიან) მიეწოდება მომსახურება, რომელიც მოიცავს 24-საათიანი თავშესაფრით, კვების პროდუქტებით, ასაკის, სქესისა და სეზონის შესაბამისი სამოსითა და პირადი ჰიგიენისათვის აუცილებელი ნივთებით უზრუნველყოფას, პროფესიული და არაფორმალური განათლების მიღებაში დახმარებას, საჭიროების შემთხვევაში, ამბულატორიული და სტაციონარული სამედიცინო მომსახურების ორგანიზებას, ფსიქოლოგის მომსახურებას, სხვა დამატებითი საჭიროებების უზრუნველყოფას. ღონისძიების მიზანია ჩვილ ბავშვთა მიტოვების პრევენცია და ბავშვის ბიოლოგიური ოჯახის გაძლიერება</t>
  </si>
  <si>
    <t>ბავშვთა მიტოვების პრევენცია უზრუნველყოფილია, ხელი ეწყობა დედების მომზადებას დამოუკიდებელი ცხოვრებისათვის</t>
  </si>
  <si>
    <t>მინდობით აღზრდის ფარგლებში 18 წლამდე ასაკის ოჯახურ მზრუნველობას მოკლებული ბავშვების განთავსება ხორციელდება მიმღებ ოჯახებში, ოჯახურ გარემოსთან მიახლოებულ პირობებში, სადაც ბავშვის ასაკისა და შესაძლებლობების გათვალისწინებით, ხორციელდება  მის ინდივიდუალურ განვითარებისა და საჭიროებების შესაბამისი 24 საათიანი ზრუნვა,  დამოუკიდებელი  ცხოვრებისათვის მომზადება, ბავშვის ბიოლოგიურ ოჯახთან კონტაქტის გაძლიერება თუ ეს არ ეწინააღმდეგება ბავშვის ინტერესებს. ღონისძიების მიზანია მზრუნველობამოკლებული ბავშვების  ოჯახურ გარემოში აღზრდა</t>
  </si>
  <si>
    <t>მზრუნველობამოკლებული ბავშვები იზრდებიან ოჯახურ გარემოში</t>
  </si>
  <si>
    <t>მცირე საოჯახო ტიპის სახლების მომსახურებით უზრუნველყოფის ფარგლებში მზრუნველობამოკლებული ბავშვების განთავსება ხორციელდება მცირე საოჯახო ტიპის სახლებში, სადაც ბენეფიციარებს მიეწოდებათ 24-საათიანი მომსახურება - მინიმუმ სამჯერადი კვება, სამოსითა და პირადი ჰიგიენისათვის აუცილებელი ნივთებით უზრუნველყოფა, ყოფითი უნარების სწავლება, განათლების მიღებაში დახმარება, საჭიროების შემთხვევაში, ამბულატორიული და სტაციონარული სამედიცინო მომსახურების ორგანიზება, დამოუკიდებელი ცხოვრებისთვის მომზადება, საქართველოს კურორტებზე, ზედიზედ არანაკლებ 12 დღის განმავლობაში დასვენება, საჭიროების შემთხვევაში – ფსიქოლოგიური მომსახურების ორგანიზება. ღონისძიების მიზანია მზრუნველობამოკლებული ბავშვების ოჯახურ გარემოსთან მიახლოებულ პირობებში აღზრდა</t>
  </si>
  <si>
    <t>მზრუნველობამოკლებული ბავშვების აღზრდა ხორციელდება ოჯახურ გარემოსთან მიახლოებულ პირობებში</t>
  </si>
  <si>
    <t>მიუსაფარ ბავშვთა თავშესაფრით უზრუნველყოფის ფარგლებში 18 წლამდე ასაკის ქუჩაში მცხოვრები და/ან მომუშავე ბავშვებს მიეწოდებათ მობილური ჯგუფის (ფსიქოლოგი, მძღოლი, თანასწორ განმანათლებელი), დღის ცენტრის, ტრანზიტული ცენტრის, კრიზისული ინტერვენციის თავშესაფრის მომსახურება. ღონისძიების მიზანია 18 წლამდე ასაკის ქუჩაში მცხოვრები და/ან მომუშავე ბავშვთა ფსიქო-სოციალური რეაბილიტაცია და ინტეგრაცია</t>
  </si>
  <si>
    <t>მიუსაფარ ბავშვთა თავშესაფრით უზრუნველყოფა</t>
  </si>
  <si>
    <t>ქუჩაში მცხოვრები და/ან მომუშავე ბავშვთათვის გათვალისწინებული  მომსახურებების მიწოდებით უზრუნველყოფილია მათი ფსიქო-სოციალური რეაბილიტაცია</t>
  </si>
  <si>
    <t>სათემო ორგანიზაციებში მომსახურებით უზრუნველყოფის ფარგლებში ხორციელდება სამიზნე ჯგუფის წევრთა საცხოვრებლით, სამჯერადი კვებით, სამოსითა და პირადი ჰიგიენისათვის აუცილებელი ნივთებით უზრუნველყოფა, საჭიროებისამებრ, პირველადი სამედიცინო დახმარების გაწევა, ამბულატორიული და სტაციონარული სამედიცინო მომსახურების მიღების ორგანიზება, პროფესიული უნარ-ჩვევების განვითარება. ქვეპროგრამის მიზანია 18 წლისა და უფროსი ასაკის შშმ პირებისა და ხანდაზმულებისთვის (ქალები – 60 წლიდან, მამაკაცები – 65 წლიდან) ოჯახურ გარემოსთან მიახლოებული პირობების შექმნა და დამოუკიდებელი ცხოვრების ხელშეწყობა</t>
  </si>
  <si>
    <t>18 წლისა და უფროსი ასაკის შშმ პირები და ხანდაზმულები (ქალები – 60 წლიდან, მამაკაცები – 65 წლიდან) უზრუნველყოფილნი არიან 24 საათიანი, ოჯახურ გარემოსთან მიახლოებული მომსახურებით</t>
  </si>
  <si>
    <t>მძიმე  და  ღრმა  გონებრივი განვითარების შეფერხების მქონე ბავშვთა ბინაზე მოვლის ფარგლებში 7-დან 18 წლამდე ასაკის, ერთდროულად, არაუმეტეს 40  ბავშვისა  ქ. თბილისში,  რომლებიც საჭიროებენ სხვა პირის მუდმივ დახმარებას იღებენ თვეში მომვლელის -  36 საათის, განვითარების სპეციალისტის – 5 საათის და მულტიდისციპლინური გუნდის სათანადო სპეციალისტ(ებ)ის (ოკუპაციური თერაპევტი, მეტყველების სპეციალისტი, ფსიქოლოგი, პედიატრი, სოციალური მუშაკი) – თვეში  3 საათის მომსახურებას. ღონისძიების მიზანია მძიმე და ღრმა გონებრივი განვითარების შეფერხების მქონე ბავშვთა რეაბილიტაცია და ფიზიკური და სოციალური მდგომარეობის გაუმჯობესება</t>
  </si>
  <si>
    <t>მძიმე და ღრმა გონებრივი განვითარების შეფერხების მქონე ბავშვთა რეაბილიტაცია განხორციელებულია და მიტოვების პრევენცია უზრუნველყოფილია</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</si>
  <si>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მომსახურების ფარგლებში მცირე ზომის სპეციალიზებულ დაწესებულებაში, რომელიც განკუთვნილია არაუმეტეს 6 ბავშვზე, ბენეფიციარები იღებენ 24 საათიან მომსახურებას, რომელიც გულისხმობს ინდივიდუალურ საჭიროებებზე მორგებული სერვისის მიწოდებას. ქვეპროგრამის მიზანია შშმ ბავშვთა ინდივიდუალური საჭიროებების დაკმაყოფილება და სპეციალიზებული ზრუნვა</t>
  </si>
  <si>
    <t>მზრუნველობამოკლებული შშმ ბავშვები უზრუნველყოფილი არიან სპეციალიზებული ზრუნვითა და მოვლით</t>
  </si>
  <si>
    <t>„მაღალმთიანი რეგიონების განვითარების შესახებ“ საქართველოს კანონით გათვალისწინებული შემდეგი შეღავათების დაფინანსება:  მაღალმთიან დასახლებაში მუდმივად მცხოვრები პენსიონერებისთვის – დანამატისა პენსიის 20 პროცენტის ოდენობით; „სოციალური პაკეტის“ მიმღებთათვის – დანამატისა „სოციალური პაკეტის“ 20 პროცენტის ოდენობით; დანამატებისა მაღალმთიან დასახლებაში მდებარე,  სახელმწიფოს წილობრივი მონაწილეობით დაფუძნებულ და მის მართვაში არსებულ სამედიცინო დაწესებულებაში დასაქმებული სამედიცინო პერსონალისთვის (ექიმისთვის – პენსიის ორმაგი ოდენობით, ექთნისთვის – პენსიის ერთმაგი ოდენობით); აბონენტის (საყოფაცხოვრებო მომხმარებლის) მიერ მაღალმთიან დასახლებაში მოხმარებული ელექტროენერგიის ყოველთვიური საფასურის 50 პროცენტის (არაუმეტეს მოხმარებული 100 კვტ.სთ ელექტროენერგიის საფასურისა) ანაზღაურება</t>
  </si>
  <si>
    <t>გაუმჯობესდება მაღალმთიან დასახლებებში მცხოვრები ოჯახების სოციალური მდგომარეობა, მაღალმთიან დასახლებაში მცხოვრები პენსიონერები/სოციალური პაკეტის მიმღები პირები მიიღებენ სახელმწიფო გასაცემელს გაზრდილი ოდენობით</t>
  </si>
  <si>
    <t>1.  ადამიანით ვაჭრობის (ტრეფიკინგის) და ოჯახში ძალადობის მსხვერპლთა სამართლებრივი დაცვა, სამედიცინო და ფსიქოლოგიური რეაბილიტაცია, თავშესაფრით უზრუნველყოფა და სხვადასხვა სერვისით მომსახურება; 2.  საქართველოს კანონმდებლობით გათვალისწინებულ შემთხვევებში ბენეფიციარებისთვის კომპენსაციის გაცემა; 3.  შეზღუდული შესაძლებლობის მქონე პირთათვის, ხანდაზმულთათვის და მშობელთა მზრუნველობას მოკლებულ ბავშვთათვის ღირსეული ცხოვრების პირობების შექმნა, მათი ჯანმრთელობისა და სოციალური დაცვის, სამედიცინო და ფსიქოლოგიური რეაბილიტაციის და საზოგადოებაში ინტეგრაციის ხელშეწყობა; 4.  სახელმწიფო ზრუნვის ქვეშ მყოფ პირთა ინსტიტუციური პატრონაჟი − მოვლა-პატრონობა, კვება, პირველადი სამედიცინო მომსახურება, სარეაბილიტაციო ღონისძიებების განხორციელება.</t>
  </si>
  <si>
    <t>სახელმწიფოს მიერ მიღწეულია სამედიცინო სერვისებით მოსახლეობის უნივერსალური მოცვა,  მიზნობრივი ჯგუფები უზრუნველყოფილნი არიან შესაბამისი სამედიცინო მომსახურებით</t>
  </si>
  <si>
    <t xml:space="preserve"> დაავადებათა ადრეული გამოვლენისა და გავრცელების პრევენციის ღონისძიებების გაუმჯობესება;                                                                           
 სხვადასხვა ლოკალიზაციის კიბოს ადრეულ სტადიაზე გამოვლენის  მაჩვენებლების გაუმჯობესება;
 საშვილოსნოს ყელის კიბოს ადრეულ სტადიაზე გამოვლენის მაჩვენებლის გაზრდა, სოფლის ექიმების აქტიური ჩართულობის (Pap-ტესტის აღება) და მოსახლეობის ინფორმირებულობის დონის ამაღლების გზით სკრინინგული კვლევით მოცვის მაჩვენებლის გაუმჯობესება, მონიტორინგის სისტემის სრულყოფა;
 ბავშვთა ასაკის მენტალური დარღვევების ადრეული გამოვლენა და სერვისზე ხელმისაწვდომობის უზრუნველყოფა;
 ეპილეფსიის დიაგნოსტიკის და სერვისზე ხელმისაწვდომობის გაუმჯობესება;
 დღენაკლულთა რეტინოპათიის ადრეული გამოვლენა და მკურნალობის სქემებში დროული ჩართვა.   
 დაავადებათა ადრეული გამოვლენისა და გავრცელების პრევენციის ღონისძიებების გაუმჯობესება;                                                                           
 სხვადასხვა ლოკალიზაციის კიბოს ადრეულ სტადიაზე გამოვლენის  მაჩვენებლების გაუმჯობესება;
 საშვილოსნოს ყელის კიბოს ადრეულ სტადიაზე გამოვლენის მაჩვენებლის გაზრდა, სოფლის ექიმების აქტიური ჩართულობის (Pap-ტესტის აღება) და მოსახლეობის ინფორმირებულობის დონის ამაღლების გზით სკრინინგული კვლევით მოცვის მაჩვენებლის გაუმჯობესება, მონიტორინგის სისტემის სრულყოფა;
 ბავშვთა ასაკის მენტალური დარღვევების ადრეული გამოვლენა და სერვისზე ხელმისაწვდომობის უზრუნველყოფა;
 ეპილეფსიის დიაგნოსტიკის და სერვისზე ხელმისაწვდომობის გაუმჯობესება;
 დღენაკლულთა რეტინოპათიის ადრეული გამოვლენა და მკურნალობის სქემებში დროული ჩართვა.   
</t>
  </si>
  <si>
    <t xml:space="preserve"> მოსახლეობის დაცვის და შესაბამისი მარაგების შექმნის მიზნით, ვაქცინების (მათ შორის აივ-ინფექცია/შიდსით და C ჰეპატიტით დაავადებული პირებისათვის B ჰეპატიტის საწინააღმდეგო ვაქცინაციისათვის) და ასაცრელი მასალების (შპრიცებისა და უსაფრთხო ყუთების) შესყიდვა;
 სპეციფიკური (ბოტულიზმის, დიფტერიის, ტეტანუსის, გველის შხამის საწინააღმდეგო) შრატების და ყვითელი ცხელების საწინააღმდეგო ვაქცინების სტრატეგიული მარაგის შესყიდვა;
 ანტირაბიული სამკურნალო საშუალებებით უზრუნველყოფა;
 გრიპის საწინააღმდეგო ვაქცინის შესყიდვა;
 ვაქცინების, ანტირაბიული სამკურნალო საშუალებების, სპეციფიკური შრატებისა და ასაცრელი მასალების (შპრიცებისა და უსაფრთხო ყუთების) მიღება, შენახვა და გაცემა-განაწილება „ცივი ჯაჭვის“ პრინციპების დაცვით ცენტრალური დონიდან რეგიონულ/რაიონულ ადმინისტრაციულ ერთეულებამდე; 
 წითელას მასიური გავრცელების პრევენციისა და გლობალური ელიმინაციის სტრატეგიით განსაზღვრული ღონისძიებების ფარგლებში, მოსახლეობის არაიმუნურ ან არასრულად იმუნიზებულ ფენებში ეპიდჩვენებით იმუნოპროფილაქტიკის წარმოება; 
 გრიპის საწინააღმდეგო სეზონურ ვაქცინაციას დაქვემდებარებული პირების აცრა.
</t>
  </si>
  <si>
    <t xml:space="preserve"> მოსახლეობის მართვადი ინფექციებისაგან დაცვა, ვაქცინებითა და ვაქცინაციისათვის საჭირო სახარჯი მასალებით უწყვეტად უზრუნველყოფის გზით;
 მონიტორინგისა და ლოჯისტიკის სისტემის გაუმჯობესება.
</t>
  </si>
  <si>
    <t xml:space="preserve"> რეგიონულ და მუნიციპალურ დონეზე არსებული სჯდ ცენტრების მიერ ეპიდზედამხედველობის განხორციელება და სამედიცინო სტატისტიკური სისტემის ფუნქციონირება;
 მუნიციპალური საზოგადოებრივი ჯანდაცვის ცენტრების სამოქმედო არეალზე ეპიდზედამხედველობითი ღონისძიებების განხორციელება;
 მალარიისა და სხვა ტრანსმისიური (დენგე, ზიკა, ჩიკუნგუნია, ყირიმ-კონგო, ლეიშმანიოზი და სხვა) პარაზიტული დაავადებების პრევენცია და კონტროლი; 
 ნოზოკომიური ინფექციების ეპიდზედამხედველობა და კონტროლი;
 ვირუსული დიარეების კვლევა ქვეყანაში შერჩეული საყრდენი ბაზებიდან (ინფექციური პროფილის მქონე სამედიცინო დაწესებულება, რომელიც მომსახურებას უწევს 0-14 წლის ასაკის ბავშვებს), ჰოსპიტალიზებულ ბავშვთა (0-14 წლის) ფეკალური სინჯების ლაბორატორიული კვლევა როტავირუსულ, ადენოვირუსულ და ნოროვირუსულ ინფექციებზე;
 გრიპის სეზონური გავრცელების პრევენციის ღონისძიებების დაგეგმვა (მ.შ. გრიპის საწინააღმდეგო ვაქცინის შესყიდვა) და განხორციელება.
</t>
  </si>
  <si>
    <t xml:space="preserve"> გადამდები დაავადებების დროულად გამოვლენის მაჩვენებლის გაზრდა; იმუნოპროფილაქტიკისათვის საჭირო მასალის და აღჭურვილობის აუცილებელი მარაგით უზრუნველყოფის მონიტორინგი; ლოჯისტიკისა და მონიტორინგის ეფექტური სისტემის დანერგვა;
 მალარიის და სხვა პარაზიტული დაავადებების პროფილაქტიკისა და კონტროლის გაუმჯობესება;
 ნოზოკომიური ინფექციების კონტროლი;
 მწვავე დიარეულ დაავადებებზე ზედამხედველობა;
 გრიპის ეპიდზედამხედველობის გაუმჯობესება სენტინელური მეთვალყურეობის გზით
</t>
  </si>
  <si>
    <t xml:space="preserve"> დონორული სისხლის კვლევა B და C ჰეპატიტზე, აივ-ინფექცია/შიდსსა და ათაშანგზე; 
 ხარისხის გარე კონტროლისა და მონიტორინგის უზრუნველყოფა; 
 სისხლის უანგარო, რეგულარული დონორობის მხარდაჭერისა და მოზიდვის ეროვნული  კამპანიის  განხორციელება ტრანსფუზიით გადამდები ინფექციების პრევენცია.
</t>
  </si>
  <si>
    <t xml:space="preserve"> სისხლისა და სისხლის კომპონენტების ხარისხის კონტროლის გაუმჯობესება;
 უანგარო დონაციათა მაჩვენებლის გაზრდა;  
 განახლებული დონორთა ერთიანი ელექტრონული საინფორმაციო ბაზის სისხლის ბანკებში და სამედიცინო დაწესებულებებში დანერგვა.
</t>
  </si>
  <si>
    <t xml:space="preserve"> დასაქმებული მოსახლეობის ჯანმრთელობის დაცვა პროფესიული და პროფესიით განპირობებული დაავადებების პრევენციით;
  უსაფრთხო სამუშაო გარემოს ხელშეწყობა.
</t>
  </si>
  <si>
    <t> პროფესიული დაავადებების რეგისტრაცია დარგების მიხედვით, მათი გამომწვევი მიზეზების იდენტიფიცირება და სათანადო რეკომენდაციების მომზადება არსებული სიტუაციის გასაუმჯობესებლად</t>
  </si>
  <si>
    <t xml:space="preserve"> ტუბერკულოზის ყველა სავარაუდო შემთხვევის გამოკვლევა, დაავადებულთა ამბულატორიული მომსახურება (ანტიტუბერკულოზური პრეპარატებით უზრუნველყოფა და მკურნალობა უშუალო მეთვალყურეობის ქვეშ);
 ლაბორატორიული მართვა;
 ფთიზიატრიული სტაციონარული დახმარების ფარგლებში დიაგნოსტიკური, თერაპიული და ქირურგიული მომსახურება;
 სენსიტიური და რეზისტენტული ფორმების მკურნალობა (მ.შ. მულტირეზისტენტული ტუბერკულოზის მკურნალობა ახალი მედიკამენტებით და მკურნალობის მონიტორინგი);
 ტუბერკულოზის საწინააღმდეგო მედიკამენტებით უზრუნველყოფა, მ.შ. პირველი რიგის ანტიტუბერკულოზური მედიკამენტების შესყიდვა; მომსახურების სრულად ანაზღაურება;
 ტუბერკულოზით გამოწვეული ავადობის, სიკვდილიანობის და ინფექციის გავრცელების შემცირება.
</t>
  </si>
  <si>
    <t xml:space="preserve"> ხანგრძლივვადიან ამბულატორიულ მკურნალობაზე პაციენტთა დამყოლობა;
 ტუბერკულოზის პრევალენტობის შემცირება;
 შემცირებული ახალი შემთხვევები;
 ფილტვის ტუბერკულოზის ყველა ახლადგამოვლენილი შემთხვევის კონტაქტების ეპიდკვლევა სპეციალურად შემუშავებული კითხვარების  საშუალებით;
 მგბ+ შემთხვევების ადრეული დიაგნოსტიკა, გამოვლენა და პასუხების დროული რეფერალის უზრუნველყოფა;                                                                                                                                                         
 ყველა საკვლევი ნიმუშის/ნახველის ტრანსპორტირება აღებიდან 24 საათში;
 პირველადი ლაბორატორიული კვლევა (ბაქტერიოსკოპიული და Gene Xpert)  ნახველის აღებიდან 3 დღის ვადაში;
 ტუბერკულოზით დაავადებულ პაციენტთა უზრუნველყოფა ტუბერკულოზის საწინააღმდეგო პირველი და მეორე რიგის მედიკამენტებით.
</t>
  </si>
  <si>
    <t xml:space="preserve"> აივ-ინფექციის/შიდსის გავრცელების შეფერხება და აივ-ინფექციით/შიდსით დაავადებულთათვის მკურნალობის ხელმისაწვდომობის უზრუნველყოფა (პროგრამა არ ითვალისწინებს თანაგადახდას  მოსარგებლის მხრიდან);
 აივ-ინფექციაზე/შიდსზე ნებაყოფლობითი კონსულტაცია და ტესტირება;
  აივ-ინფექცია/შიდსით დაავადებულთა  ამბულატორიული და სტაციონარული  მკურნალობა;
  აივ-ინფექცია/შიდსის სამკურნალო პირველი რიგის და მეორე რიგის (სრული ღირებულების არა უმეტეს 25%) მედიკამენტების შესყიდვა 
</t>
  </si>
  <si>
    <t xml:space="preserve"> მაღალი რისკის ქცევის მქონე ჯგუფების აივ-ინფექცია/შიდსზე ნებაყოფლობითი სკრინინგით მაქსიმალური მოცვა;
 ამბულატორიული და სტაციონარული მკურნალობით სრულად უზრუნველყოფა;
 შიდსით დაავადებულებში აივ-ინფექციასთან დაკავშირებული ლეტალობის შემცირება.
</t>
  </si>
  <si>
    <t xml:space="preserve"> ორსულთა ეფექტიანი პატრონაჟისა და მაღალკვალიფიციური სამედიცინო დახმარების გეოგრაფიული და ფინანსური ხელმისაწვდომობის გაზრდის მიზნით: ანტენატალური მეთვალყურეობა;
 გენეტიკური პათოლოგიების ადრეული გამოვლენა;
 ორსულებში B და C ჰეპატიტების, აივ ინფექციის/შიდსის და ათაშანგის სკრინინგი; ორსულთა მედიკამენტებით უზრუნველყოფა;
 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
 ახალშობილთა სმენის სკრინინგული გამოკვლევა.
</t>
  </si>
  <si>
    <t xml:space="preserve"> დედათა სიკვდილიანობის მაჩვენებლის შემცირება;;
 ჩვილ ბავშვთა სიკვდილიანობის მაჩვენებლის შემცირება;
 ანტენატალური ვიზიტით მოცვის გაზრდა; 
 საჭირო მედიკამენტებით ორსულთა  უზრუნველყოფის მოცვის გაზრდა
</t>
  </si>
  <si>
    <t xml:space="preserve"> ნარკომანიით დაავადებულ პირთა მკურნალობა (სტაციონარული დეტოქსიკაცია) და პირველადი რეაბილიტაცია, მათი ჩამანაცვლებელი ნარკოტიკით უზრუნველყოფა და სამედიცინო მეთვალყურეობა;
 ალკოჰოლის მიღებით გამოწვეული ფსიქიკური აშლილობის მქონე პაციენტების სტაციონარული მომსახურება. 
</t>
  </si>
  <si>
    <t xml:space="preserve"> ნარკომანიით დაავადებულ პირთა მკურნალობა (სტაციონარული დეტოქსიკაცია) და პირველადი რეაბილიტაცია, მათი ჩამანაცვლებელი ნარკოტიკით უზრუნველყოფა და სამედიცინო მეთვალყურეობა;
 ალკოჰოლის მიღებით გამოწვეული ფსიქიკური აშლილობის მქონე პაციენტების სტაციონარული მომსახურება.
</t>
  </si>
  <si>
    <t xml:space="preserve"> ჯანმრთელობის შესახებ მოსახლეობის ცნობიერების ამაღლების მიზნით, თამბაქოს მოხმარების კონტროლის გაძლიერება;
 ჯანსაღი კვების შესახებ განათლება და ალკოჰოლის ჭარბი მოხმარების შესახებ ცნობიერების ამაღლება;
  ფიზიკური აქტივობის ხელშეწყობა;
 C ჰეპატიტის პრევენცია და მოსახლეობის განათლების ხელშეწყობა;
 ფსიქიკური ჯანმრთელობის ხელშეწყობა და ნივთიერება დამოკიდებულების პრევენცია;
  ჯანმრთელობის ხელშეწყობის პოპულარიზაცია და გაძლიერება.
</t>
  </si>
  <si>
    <t xml:space="preserve"> თამბაქოს კონტროლის მექანიზმის გაძლიერება;
 თამბაქოს კონტროლის შესახებ საკანონმდებლო აქტების იმპლემენტაციის უზრუნველყოფა;
 თამბაქოს საკითხებზე მოსახლეობისა და პროგრამით განსაზღვრული კონტინგენტის ინფორმირებულობის დონის ამაღლება;
 თამბაქოსაგან თავისუფალი დაწესებულებების რაოდენობის გაზრდა;
 თამბაქოს ცხელი ხაზის საშუალებით თამბაქოს საკითხებზე კონსულტირებული მოსახლეობის მოცვის მაღალი მაჩვენებელი;
 თამბაქოსთვის თავის დანებების კონსულტირების პრინციპების შესახებ პჯდ მედ.პერსონალის ცოდნის დონის გაზრდა;                                              
 მოსახლეობის ცნობიერების ამაღლება C ჰეპატიტის პრევენციის, ადრეული გამოვლენისა და დროული მკურნალობის მნიშვნელობის შესახებ;
 ჯანმრთელობის საკითხების მოსახლეობის განათლება და ცნობიერების ამაღლება; სწორი ქცევის ფორმირების ხელშეწყობა;
 ჯანმრთელობის ხელშემწყობი გარემოს შექმნა, რაც მოსახლეობას ჯანმრთელობის განმსაზღვრელი ფაქტორების უკეთესი კონტროლისა და მათი გაუმჯობესების საშუალებას მისცემს.
</t>
  </si>
  <si>
    <t>სკრინინგული კვლევა, C ჰეპატიტით დაავადებულ პირთა დიაგნოსტიკა, მათ შორის, მკურნალობაში ჩართვამდე აუცილებელი კვლევებისა და მკურნალობის პროცესის მონიტორინგისთვის აუცილებელი კვლევების  ჩატარების უზრუნველყოფა;  C ჰეპატიტის სამკურნალო ფარმაცევტული პროდუქტით (სოფოსბუვირი, ჰარვონი, პეგილირებული ინტერფერონი, რიბავირინი) უზრუნველყოფა; მედიკამენტების ლოჯისტიკა.</t>
  </si>
  <si>
    <t xml:space="preserve"> C ჰეპატიტის სკრინინგული კვლევების მოცვის არეალის გაფართოება;  
 პროგრამაში ჩართული განკურნებული პაციენტების რაოდენობის ზრდა;
 C ჰეპატიტის პრევალენტობის და ინციდენტობის შემცირება.
</t>
  </si>
  <si>
    <t xml:space="preserve"> ფსიქიკური ჯანმრთელობის პრობლემების მქონე მოსახლეობის სპეციალიზებული დახმარებით უზრუნველყოფა; დიაბეტით დაავადებული პაციენტების მკურნალობა და მედიკამენტებით უზრუნველყოფა; ბავშვთა ონკოჰემატოლოგიური მომსახურება; თირკმლის ქრონიკული უკმარისობით დაავადებული პაციენტების დიალიზით, თირკმლის ტრანსპლანტაციითა და მედიკამენტებით უზრუნველყოფა; ინკურაბელური პაციენტების მკურნალობა და მედიკამენტებით უზრუნველყოფა; იშვიათი დაავადებების მქონე პაციენტთა მკურნალობითა და მედიკამენტებით უზრუნველყოფა; სასწრაფო სამედიცინო დახმარების, სამედიცინო ტრანსპორტირებისა და სოფლად ამბულატორიული მომსახურებით უზრუნველყოფა; რეფერალური დახმარების უზრუნველყოფა; სამხედრო ძალებში გასაწვევ მოქალაქეთა სამედიცინო შემოწმება;
 არაგადამდები დაავადებებით გამოწვეული სიკვდილიანობის შემცირება და მოსახლეობის დაცვა ამ დაავადებებით გამოწვეული ფინანსური რისკებისგან,  მათთვის ჯანმრთელობის დაცვის მომსახურებებზე (მათ შორის პირველადი სამედიცინო მომსახურებები სასწრაფო–გადაუდებელ შემთხვევებში) ხელმისაწვდომობის უზრუნველყოფის გზით.
</t>
  </si>
  <si>
    <t xml:space="preserve"> ფსიქიკური და ქცევითი აშლილობების  მქონე პაციენტთა სიცოცხლის ხარისხის გაუმჯობესება;
 პირველადი ჯანმრთელობის დაცვის მომსახურების უტილიზაციის გაზრდა.
</t>
  </si>
  <si>
    <t xml:space="preserve"> მოსახლეობისთვის ფსიქიატრიული მომსახურების გეოგრაფიული და ფინანსური ხელმისაწვდომობის უზრუნველყოფა;
 ბავშვთა და მოზრდილთა ამბულატორიული და სტაციონარული მომსახურება;
 ფსიქო-სოციალური რეაბილიტაცია;
 ფსიქიატრიული კრიზისული ინტერვენცია; 
 თემზე დაფუძნებული მობილური გუნდის მომსახურება; 
 ფსიქიკური დარღვევების მქონე პირთა თავშესაფრით უზრუნველყოფა.
</t>
  </si>
  <si>
    <t xml:space="preserve"> ფსიქიკური აშლილობის მქონე პირებისთვის ადეკვატური ამბულატორიული და სტაციონარული მომსახურების მიწოდება;
 ფსიქიკური და ქცევითი აშლილობების  მქონე პაციენტთა სიცოცხლის ხარისხის გაუმჯობესება.
მოსალოდნელი შუალედური შედეგების შეფასების ინდიკატორები:
</t>
  </si>
  <si>
    <t xml:space="preserve"> შაქრიანი დიაბეტით დაავადებულ ბავშვთა მომსახურება;
 სპეციალიზებული ამბულატორიული დახმარება; 
 შაქრიანი და უშაქრო დიაბეტით დაავადებული მოსახლეობის სპეციფიკური მედიკამენტებით უზრუნველყოფა; 
 შაქრიანი და უშაქრო დიაბეტით დაავადებული პაციენტების შესაძლო გართულებების პრევენცია.
</t>
  </si>
  <si>
    <t xml:space="preserve"> პროგრამაში ჩართულ ბენეფიციართა რაოდენობა;
 დიაბეტით გამოწვეული სპეციფიური გართულებების შემცირება.
</t>
  </si>
  <si>
    <t> 18 წლამდე ასაკის ონკოჰემატოლოგიური პაციენტების ფინანსური ხელმისაწვდომობის გასაზრდელად 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</si>
  <si>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 ბავშვთა ონკოჰემატოლოგიური მომსახურებით მოცული ბენეფიციარები.</t>
  </si>
  <si>
    <t xml:space="preserve"> ჰემოდიალიზით და პერიტონეული დიალიზით უზრუნველყოფა; 
 ჰემოდიალიზისა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 
 თირკმლის ტრანსპლანტაცია; 
 ორგანოგადანერგილთა იმუნოსუპრესული მედიკამენტებით უზრუნველყოფა.
</t>
  </si>
  <si>
    <t> თირკმლის ტერმინალური უკმარისობით დაავადებული პირების დიალიზით უზრუნველყოფა და მოცვა;</t>
  </si>
  <si>
    <t xml:space="preserve"> ინკურაბელურ პაციენტთა ამბულატორიული პალიატიური მზრუნველობა;
 ინკურაბელურ პაციენტთა სტაციონარული-პალიატიური მზრუნველობა და სიმპტომური მკურნალობა;
 ინკურაბელურ პაციენტთა მედიკამენტებით უზრუნველყოფა.
</t>
  </si>
  <si>
    <t> პალიატიური ზრუნვით მოცული ინკურაბელური ბენეფიციარები.</t>
  </si>
  <si>
    <t xml:space="preserve"> იშვიათი დაავადებების მქონე 18 წლამდე ასაკის ბავშვთა ამბულატორიული მომსახურება;
 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 
 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 იშვიათი დაავადებების მქონე პაციენტების სპეციფიკური მედიკამენტებით უზრუნველყოფა. 
</t>
  </si>
  <si>
    <t xml:space="preserve"> ქვეპროგრამით მოცული ბენეფიციარები; 
 ქვეპროგრამით მოცული იშვიათ დაავადებათა  და ჩანაცვლებით მკურნალობას დაქვემდებარებული ნოზოლოგიების რაოდენობა.
</t>
  </si>
  <si>
    <t xml:space="preserve"> სასწრაფო სამედიცინო დახმარების უზრუნველყოფა;
 სასწრაფო, გადაუდებელი სამედიცინო დახმარების და სამედიცინო ტრანსპორტირების უზრუნველყოფა.
</t>
  </si>
  <si>
    <t> შესრულებული გამოძახებების საერთო რაოდენობა.</t>
  </si>
  <si>
    <t xml:space="preserve"> 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
 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 შიდა ქართლის სოფლების ამბულატორიული ქსელის ხელშეწყობა და განვითარება;
 სპეცდაფინანსებაზე მყოფი რიგი სამედიცინო დაწესებულებების დამატებითი ფინანსური უზრუნველყოფა;
 სოფლის მოსახლეობისათვის პირველადი ჯანდაცვის მომსახურებაზე მოსახლეობის გეოგრაფიული და ფინანსური ხელმისაწვდომობა.
</t>
  </si>
  <si>
    <t> სოფლის ექიმთან მიმართვები.</t>
  </si>
  <si>
    <t xml:space="preserve"> სტიქიური უბედურებების, კატასტროფების, საგანგებო სიტუაციების, კონფლიქტების რეგიონებში დაზარალებულ მოქალაქეთათვის და საქართველოს მთავრობის მიერ განსაზღვრული სხვა შემთხვევების დროს მოსახლეობისათვის სამედიცინო დახმარების გაწევა;
 მოსახლეობის ფინანსური და გეოგრაფიული ხელმისაწვდომობის გაზრდით მისი ჯანმრთელობის მდგომარეობის გაუმჯობესება.
</t>
  </si>
  <si>
    <t> პროგრამის ფარგლებში დაფინანსებული შემთხვევები.</t>
  </si>
  <si>
    <t xml:space="preserve"> სამხედრო ძალებში გასაწვევ მოქალაქეთა ამბულატორიული შემოწმება და დამატებითი გამოკვლევების ჩატარება. </t>
  </si>
  <si>
    <t> სამხედრო ძალების შევსების განხორციელება ჯანმრთელი კონტინგენტით.</t>
  </si>
  <si>
    <t xml:space="preserve"> გულ-სისხლძარღვთა ქრონიკული დაავადებების სამკურნალო ფარმაცევტული პროდუქტის შესყიდვა;
 ფილტვის ქრონიკულ დაავადებათა სამკურნალო ფარმაცევტული პროდუქტის შესყიდვა;
 დიაბეტის (ტიპი 2) სამკურნალო ფარმაცევტული პროდუქტის შესყიდვა;
 ფარისებრი ჯირკვლის დაავადებათა სამკურნალო ფარმაცევტული პროდუქტის შესყიდვა; 
 ფარმაცევტული პროდუქტის  საქართველოს საბაჟო ტერიტორიაზე გაფორმების ხარჯები, მიღება, შენახვა, ტრანსპორტირება, გაცემა პროგრამის მოსარგებლეებზე.
</t>
  </si>
  <si>
    <t> ძირითადი არაგადამდები დაავადებების მკურნალობისათვის საჭირო  მედიკამენტებზე, 80%-იანი ხელმისაწვდომობა.</t>
  </si>
  <si>
    <t xml:space="preserve"> იმ დეფიციტური და პრიორიტეტული საექიმო სპეციალობების განსაზღვრა, რომლებში მზადებაც დაფინანსდება და აღნიშნულ სპეციალობებში გათვალისწინებული ადგილების (კვოტების) რაოდენობის განსაზღვრა; 
 იმ მუნიციპალიტეტების ჩამონათვალის განსაზღვრა, რომლებისთვისაც განხორციელდება მაძიებლების დაფინანსება;
 მაძიებელთა შერჩევა პროგრამით განსაზღვრული „საექიმო სპეციალობის მაძიებელთა შერჩევის წესის“ მიხედვით;  
</t>
  </si>
  <si>
    <t xml:space="preserve"> დიპლომისშემდგომ განათლებაზე (პროფესიულ მზადებაზე) ფინანსური ხელმისაწვდომობის გაზრდა;
 მაღალმთიან და საზღვრისპირა მუნიციპალიტეტებში სამედიცინო სერვისების შენარჩუნება და მათი უწყვეტობის უზრუნველყოფა.
</t>
  </si>
  <si>
    <t xml:space="preserve"> სახელმწიფო საკუთრებაში არსებული ჯანდაცვითი ინფრასტრუქტურის, შენობა-ნაგებობებისა და აღჭურვილობის განახლება, სამედიცინო დაწესებულებებში დიაგნოსტიკისა და მკურნალობის მინიმალური სტანდარტის უზრუნველყოფა;
 სამედიცინო დაწესებულებათა მშენებლობა და აღჭურვა და  ფუნქციონირების ხელშეწყობა.
</t>
  </si>
  <si>
    <t> რეაბილიტირებული და აღჭურვილი სამედიცინო  დაწესებულებები.</t>
  </si>
  <si>
    <t xml:space="preserve"> ქვეყანაში შრომის ბაზრის აქტიური პოლიტიკისა და დასაქმების ხელშეწყობის მომსახურებათა განვითარება/ განხორციელება, ინფორმაციის ხელმისაწვდომობის უზრუნველყოფა და ცნობიერების ამაღლება; 
 შრომის ბაზარზე, შრომის უსაფრთხოების მიმართულებით არსებული მდგომარეობის შესწავლა; შრომის დაცვის ნორმების გაუმჯობესება/სრულყოფა და ამის საფუძველზე, უსაფრთხო და ჯანსაღი სამუშაო გარემოს შექმნა.
 სამუშაოს მაძიებელთა რეგისტრაცია, მათთვის კონსულტაციების გაწევა, მომსახურებების განვითარება, შეზუღუდული შესაძლებლობისა და სპეციალური საჭიროების მქონე პირთა დასაქმების ხელშემწყობა;
 ავტორიზებულ და აკრედიტირებულ პროფესიულ საგანმანათლებლო დაწესებულებებში რეგისტრირებული სამუშაოს-მაძიებლების მომზადება და გადამზადება; 
</t>
  </si>
  <si>
    <t xml:space="preserve"> დასაქმების ხელშეწყობის მომსახურებათა განვითარების პროგრამით გათვალისინებული ღონისძიებების შედეგად დასაქმებულთა ზრდა;
 ამაღლებულია შრომის უსაფრთხოების, საწარმოო სანიტარული და ჰიგიენური პირობების, ასევე ტრეფიკინგის საფრთხეების შესახებ დამსაქმებელთა და დასაქმებულთა ცნობიერება;
 მომზადებულია სამუშაო ადგილზე შრომის უსაფრთხოებისა და ჯანმრთელობის დაცვის შესახებ სტანდარტები;
 გაზრდილია რეგისტრირებული სამუშაოს მაძიებელთა რაოდენობა;  
 შრომის ბაზრის მოთხოვნების შესაბამისად სამუშაოს მაძიებელთა პროფესიული უნარ-ჩვევების ამაღლება და მათი კონკურენტუნარიანობის გაზრდა. 
</t>
  </si>
  <si>
    <t> ქვეყანაში შრომის ბაზრის აქტიური პოლიტიკისა და დასაქმების ხელშეწყობის მომსახურებათა განვითარება/ განხორციელება, რომელიც მოიცავს შრომის ბაზრის მართვის საინფორმაციო სისტემის (www.worknet.gov.ge) განვითარებას; შრომის ბაზარზე ინდივიდუალური და ჯგუფური კონსულტირებების გაწევას მუნიციპალურ დონეზე; საშუამავლო მომსახურების გაწევა–განვითარებას;  პროფკონსულტაციისა და კარიერის დაგეგმვის მომსახურებების გაწევას მუნიციპალურ დონეზე; მოწყვლადი, დაბალკონკურენტუნარიანი ჯგუფების დასაქმების ხელშემწყობი მექანიზმების შემუშავებას და დანერგვას; დასაქმების ფორუმების მოწყობა; შრომის ბაზარზე მოთხოვნადი პროფესიებისა და საჭირო ცოდნისა და უნარ–ჩვეების გამოვლენის მიზნით, თვისებრივი კვლევების განხორციელებასა და მონიტორინგს; მასობრივი საინფორმაციო საშუალებების წარმომადგენლებისა და საზოგადოების დაინტერესებული მხარეების ცნობიერების ამაღლების მიზნით, დასაქმების თემებზე ტრეინინგების/სემინარების ორგანიზებას</t>
  </si>
  <si>
    <t> დასაქმების ხელშეწყობის მომსახურებათა განვითარების პროგრამით გათვალისინებული  ღონისძიებების შედეგად დასაქმებულთა რაოდენობის ზრდა.</t>
  </si>
  <si>
    <t> შრომის ბაზარზე შრომის უსაფრთხოების კუთხით არსებული მდგომარეობის შესწავლა; შრომის დაცვის ნორმების გაუმჯობესება-სრულყოფა და ამის საფუძველზე, რეკომენდაციების მეშვეობით დამსაქმებელსა და დასაქმებულს შორის შრომითი ურთიერთობების გაუმჯობესება; შრომის უსაფრთხოებისა და ჯანმრთელობის დაცვის თაობაზე შესაბამისი სტანდარტების შემუშავება.</t>
  </si>
  <si>
    <t> შრომის უსაფრთხოების, საწარმოო სანიტარული და ჰიგიენური პირობების, ასევე ტრეფიკინგის საფრთხეების შესახებ დამსაქმებელთა და დასაქმებულთა ცნობიერების ამაღლება; შრომის უსაფრთხოებისა და ჯანმრთელობის დაცვის მომზადებული სტანდარტები;</t>
  </si>
  <si>
    <t> სახელმწიფო და კერძო  უმაღლესი/პროფესიული საგანმანათლებლო დაწესებულებებში და პროფესიული საგანმანთლებლო პროგრამების განმახორციელებელი დაწესებულებებში და მათ პარტნიორ დამსაქმებელ  ორგანიზაციებში, სამუშაოს-მაძიებლების შრომის ბაზრის მოთხოვნის   (დამსაქმებლების მიერ მოწოდებულ პროფესიებში) საფუძველზე მომზადება-გადამზადება და სტაჟირების გზით კვალიფიკაციის ამაღლება.</t>
  </si>
  <si>
    <t> პროფესიული მომზადება-გადამზადებისა და სტაჟირების შედეგად დასაქმებულთა რაოდენობის ზრდა.</t>
  </si>
  <si>
    <r>
      <t xml:space="preserve">1. </t>
    </r>
    <r>
      <rPr>
        <sz val="8"/>
        <color theme="1"/>
        <rFont val="Sylfaen"/>
        <family val="1"/>
        <charset val="204"/>
      </rPr>
      <t>საპენსიო ასაკის პირთა (ქალებისა – 60 წლიდან, მამაკაცებისა – 65 წლიდან) პენსიით და პირთა სპეციფიკური კატეგორიების (ძალოვანი სტრუქტურების, პროკურატურის, სამოქალაქო ავიაციის მუშაკების, საქართველოს პარლამენტის ყოფილი წევრების, უმაღლესი რანგის დიპლომატების და სხვათა) სახელმწიფო კომპენსაციით უზრუნველყოფა; 2. მოქალაქეთათვის საქართველოს კანონმდებლობით გარანტირებული სოციალურ-ეკონომიკური უფლებების რეალიზება.</t>
    </r>
  </si>
  <si>
    <r>
      <t>ü</t>
    </r>
    <r>
      <rPr>
        <sz val="8"/>
        <color theme="1"/>
        <rFont val="Times New Roman"/>
        <family val="1"/>
        <charset val="204"/>
      </rPr>
      <t xml:space="preserve">  </t>
    </r>
    <r>
      <rPr>
        <sz val="8"/>
        <color theme="1"/>
        <rFont val="Sylfaen"/>
        <family val="1"/>
        <charset val="204"/>
      </rPr>
      <t>ადამიანით ვაჭრობასთან (ტრეფიკინგის) დანაშაულთან და ოჯახში ძალადობის პრობლემასთან დაკავშირებით საზოგადოებაში  ცნობიერების დონის ამაღლება;  ოჯახში ძალადობის მსხვეპლთა მიერ თავშესაფრით სარგებლობის უზრუნველყოფა;  ოჯახში ძალადობის მსხვერპლთა მიმართ საინტეგრაციო პროგრამების განხორციელება.  შეზღუდული შესაძლებლობების მქონე პირთა, ხანდაზმულთა და მშობელთა მზრუნველობამოკლებული ბავშვთა ცხოვრების ხარისხის გაუმჯობესება, მათი საზოგადოებაში ინტეგრაციის უნარის გაძლიერება.</t>
    </r>
  </si>
  <si>
    <r>
      <t>მოსახლეობისთვის ჯანმრთელობის დაცვის სერვისების ფინანსური და გეოგრაფიული ხელმისაწვდომობის გაზრდის მიზნით: გეგმური ამბულატორიული, გადაუდებელი ამბულატორიული და სტაციონარული, გეგმური ქირურგიული მომსახურება, ქიმიო-, ჰორმონო- და სხივური თერაპია; მშობიარობისა და საკეისრო კვეთის სერვისების დაფინანსება; ბენეფიციართა გარკვეული ჯუფების (სოციალურად დაუცველთა, საპენსიო ასაკის პირთა, ვეტერანთა და სხვათა) შესაბამისი მედიკამენტებით უზრუნველყოფა</t>
    </r>
    <r>
      <rPr>
        <sz val="8"/>
        <color rgb="FF000000"/>
        <rFont val="Sylfaen"/>
        <family val="1"/>
        <charset val="204"/>
      </rPr>
      <t>.</t>
    </r>
  </si>
  <si>
    <r>
      <t>ü</t>
    </r>
    <r>
      <rPr>
        <sz val="8"/>
        <color theme="1"/>
        <rFont val="Times New Roman"/>
        <family val="1"/>
        <charset val="204"/>
      </rPr>
      <t xml:space="preserve">  </t>
    </r>
    <r>
      <rPr>
        <sz val="8"/>
        <color theme="1"/>
        <rFont val="Sylfaen"/>
        <family val="1"/>
        <charset val="204"/>
      </rPr>
      <t xml:space="preserve">დაავადებათა ადრეული გამოვლენის და გავრცელების შეზღუდვა;  ძუძუს, საშვილოსნოს ყელის, კოლორექტული და პროსტატის კიბოს სკრინინგი (ძუძუს კიბოს სკრინინგი 40-დან 70 წლის ჩათვლით ასაკის ქალებში, საშვილოსნოს ყელის კიბოს სკრინინგი - 25-დან 60 წლის ჩათვლით ასაკის ქალებში და მსხვილი ნაწლავის კიბოს სკრინინგი - 50-დან 70 წლის ჩათვლით ორივე სქესისათვის, 50-70 წლის ასაკის მამაკაცებში სპეციფიკურ ანტინგენზე გამოკვლევა პროსტატის კიბოს ადრეული დიაგნოსტიკის მიზნით);  საშვილოსნოს ყელის ორგანიზებული სკრინინგი (გურჯაანის მუნიციპალიტეტის მასშტაბით);  1-დან 6 წლამდე ასაკის ბავშვთა მსუბუქი და საშუალო ხარისხის მენტალური განვითარების დარღვევების პრევენცია, ადრეული დიაგნოსტიკა და გონებრივი ჩამორჩენილობის პროფილაქტიკა;  ეპილეფსიის დიაგნოსტიკა და ზედამხედველობა;  დღენაკლულთა რეტინოპათიის სკრინინგის პილოტი, დღენაკლულთა სიბრმავის პროფილაქტიკა; </t>
    </r>
  </si>
  <si>
    <t>36 თვე</t>
  </si>
  <si>
    <t>ადამიანური რესურსების მართვისა და საერთაშორისო ურთიერთობების დეპარტამენტი</t>
  </si>
  <si>
    <t>48 თვე</t>
  </si>
  <si>
    <t>60 თვე</t>
  </si>
  <si>
    <t>24 თვე</t>
  </si>
  <si>
    <t>16 თვე</t>
  </si>
  <si>
    <t>რისკის შეფასების მოდელი</t>
  </si>
  <si>
    <t>ფინანსური საქმიანობა</t>
  </si>
  <si>
    <t>ბოლოს ჩატარებული აუდიტიდან გასული დრო</t>
  </si>
  <si>
    <t>შედეგი ჯამში</t>
  </si>
  <si>
    <t>პრიორიტეტი</t>
  </si>
  <si>
    <t>შესყიდვების ორგანიზება ან/და მონაწილეობა</t>
  </si>
  <si>
    <t>ნამრ.</t>
  </si>
  <si>
    <t>სამინისტროს სტრუქტურული ერთეულები</t>
  </si>
  <si>
    <t>სახელმწიფო კონტროლს დაქვემდებარებული ორგანიზაცია</t>
  </si>
  <si>
    <t>1 ქულა - არსებული კონტროლები / დაცვა არის ძლიერი. ხელმძღვანელობა მნიშვნელოვან ყურადღებას უთმობს რისკების მართვას</t>
  </si>
  <si>
    <t>1 ქულა - ოპერაციული სახელმძღვანელოები ხელმისაწვდომია / შიდა წესები ფარავს ძირითად პროცესებს და შეესაბამება საქმიანობის მიმდინარე სტრუქტურას</t>
  </si>
  <si>
    <t>2 ქულა - არსებული კონტროლები / დაცვა არის საშუალო. ხელმძღვანელობა საკმაო ყურადღებას უთმობს რისკების მართვას</t>
  </si>
  <si>
    <t>2 ქულა - სახელმძღვანელოები იძლევა დაბალანსების საშუალებას / შიდა წესები ნაწილობრივ ფარავენ ძირითად პროცესებს და მოქმედებებს</t>
  </si>
  <si>
    <t>3 ქულა - არსებული კონტროლები / დაცვა არის სუსტი ხელმძღვანელობა უმნიშვნელო ყურადღებას უთმობს რისკების მართვას</t>
  </si>
  <si>
    <t>3 ქულა - არ არსებობს სახელმძღვანელოები შიდა წესებზე ან/და მოქმედებებზე</t>
  </si>
  <si>
    <t>2 ქულა - ბოლო აუდიტიდან გავიდა 2-3 წელი</t>
  </si>
  <si>
    <t>3 ქულა - ბოლო აუდიტიდან გავიდა 4 და მეტი წელი</t>
  </si>
  <si>
    <t>8 თვე</t>
  </si>
  <si>
    <t>მნიშვნელოვანი პროცესები</t>
  </si>
  <si>
    <t xml:space="preserve"> ბუღალტრული აღრიცხვა და ფინანსური ანგარიშგება</t>
  </si>
  <si>
    <t>ავტოპარკის მართვა</t>
  </si>
  <si>
    <t>საბიუჯეტო სახსრების გამოყენება</t>
  </si>
  <si>
    <t>ბიუჯეტირება</t>
  </si>
  <si>
    <t>შედეგისა და იმ ინდიკატორების განსაზღვრა, რომელთა მეშვეობითაც შედეგის გაზომვა გახდება შესაძლებელი. დასახული მიზნის მისაღწევად საჭირო და არსებული რესურსის შესაბამისობაში მოყვანა</t>
  </si>
  <si>
    <t>13.11</t>
  </si>
  <si>
    <t>14.10</t>
  </si>
  <si>
    <t>14.11</t>
  </si>
  <si>
    <t>დაგეგმვა, გეგმის კორექტირება და ანგარიშგება</t>
  </si>
  <si>
    <t>სამინისტროს სტრუქტურული ერთეული</t>
  </si>
  <si>
    <t>მნიშვნელოვანი პროცესი</t>
  </si>
  <si>
    <t>სახელმწიფო სახსრების სწორი და გამჭვირვალე აღრიცხვა- ანგარიშგების უზრუნველყოფა</t>
  </si>
  <si>
    <t>შიდა კონტროლების დანერგა, რომლებიც უზრუნველყოფს ავტოპარკის ეფექტიან და ეკონომიურ გამოყენებას</t>
  </si>
  <si>
    <t>ძირითადი პროცესების მარეგულირებელი ოპერაციული წესები</t>
  </si>
  <si>
    <t>საბიუჯეტო რესურსების მაქსიმალურად ეფექტიანად და პროდუქტიულად გამოყენება</t>
  </si>
  <si>
    <t>წლიური ბიუჯეტი (ათასი ლარი)</t>
  </si>
  <si>
    <t>რისკების სამართავად არსებული შიდა კონტროლები</t>
  </si>
  <si>
    <t xml:space="preserve">3 ქულა - დამტკიცებული ბიუჯეტის შესრულება  &lt;85%-ზე და &gt;110%-ზე  და/ან  წლის განმავლობაში  ბიუჯეტის კორექტირებების მაღალი სიხშირე   </t>
  </si>
  <si>
    <t xml:space="preserve">2 ქულა - დამტკიცებული ბიუჯეტის  შესრულება 85-95% და 103-110% და/ან  წლის განმავლობაში  ბიუჯეტის კორექტირებების საშუალო სიხშირე   </t>
  </si>
  <si>
    <t xml:space="preserve">1 ქულა - დამტკიცებული ბიუჯეტის  შესრულება 95-103% და/ან  წლის განმავლობაში  ბიუჯეტის კორექტირებების დაბალი სიხშირე </t>
  </si>
  <si>
    <t>1 ქულა - არ არის დაკავშირებული შესყიდვების პროცესთან</t>
  </si>
  <si>
    <t>2 ქულა - დაკავშირებულია შესყიდვების პროცესთან</t>
  </si>
  <si>
    <t xml:space="preserve">3 ქულა - უშუალოდ და პირდაპირ ახორციელებს შესყიდვებს </t>
  </si>
  <si>
    <t>1 ქულა - ბოლო აუდიტიდან გავიდა 1 წელი</t>
  </si>
  <si>
    <t>3 ქულა - ადმინისტრირების და კოორდინაციის დაბალი ხარისხი</t>
  </si>
  <si>
    <t>1 ქულა - ადმინისტრირების და კოორდინაციის მაღალი ხარისხი</t>
  </si>
  <si>
    <t>2 ქულა - ადმინისტრირების და კოორდინაციის საშუალო ხარისხი</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</si>
</sst>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b/>
      <sz val="11"/>
      <color rgb="FF7030A0"/>
      <name val="Calibri"/>
      <family val="2"/>
      <charset val="204"/>
      <scheme val="minor"/>
    </font>
    <font>
      <b/>
      <i/>
      <sz val="11"/>
      <color theme="1"/>
      <name val="Calibri"/>
      <family val="2"/>
      <charset val="204"/>
      <scheme val="minor"/>
    </font>
    <font>
      <sz val="10"/>
      <color theme="1"/>
      <name val="Calibri"/>
      <family val="2"/>
      <scheme val="minor"/>
    </font>
    <font>
      <b/>
      <sz val="10"/>
      <color rgb="FF7030A0"/>
      <name val="Calibri"/>
      <family val="2"/>
      <scheme val="minor"/>
    </font>
    <font>
      <b/>
      <sz val="11"/>
      <color theme="1"/>
      <name val="Calibri"/>
      <family val="2"/>
      <charset val="204"/>
      <scheme val="minor"/>
    </font>
    <font>
      <b/>
      <sz val="11"/>
      <color rgb="FFFF0000"/>
      <name val="Calibri"/>
      <family val="2"/>
      <charset val="204"/>
      <scheme val="minor"/>
    </font>
    <font>
      <b/>
      <i/>
      <sz val="11"/>
      <color theme="1"/>
      <name val="Calibri"/>
      <family val="2"/>
      <scheme val="minor"/>
    </font>
    <font>
      <b/>
      <sz val="11"/>
      <color rgb="FF7030A0"/>
      <name val="Calibri"/>
      <family val="2"/>
      <scheme val="minor"/>
    </font>
    <font>
      <sz val="8"/>
      <color theme="1"/>
      <name val="Calibri"/>
      <family val="2"/>
      <scheme val="minor"/>
    </font>
    <font>
      <b/>
      <sz val="8"/>
      <color theme="1"/>
      <name val="Calibri"/>
      <family val="2"/>
      <scheme val="minor"/>
    </font>
    <font>
      <sz val="8"/>
      <color rgb="FF000000"/>
      <name val="Sylfaen"/>
      <family val="1"/>
    </font>
    <font>
      <sz val="9"/>
      <color theme="1"/>
      <name val="Calibri"/>
      <family val="2"/>
      <scheme val="minor"/>
    </font>
    <font>
      <sz val="9"/>
      <color indexed="81"/>
      <name val="Tahoma"/>
      <family val="2"/>
      <charset val="204"/>
    </font>
    <font>
      <b/>
      <sz val="9"/>
      <color indexed="81"/>
      <name val="Tahoma"/>
      <family val="2"/>
      <charset val="204"/>
    </font>
    <font>
      <sz val="8"/>
      <color rgb="FFFF0000"/>
      <name val="Calibri"/>
      <family val="2"/>
      <scheme val="minor"/>
    </font>
    <font>
      <sz val="8"/>
      <color theme="1"/>
      <name val="Sylfaen"/>
      <family val="1"/>
      <charset val="204"/>
    </font>
    <font>
      <sz val="8"/>
      <color theme="1"/>
      <name val="Times New Roman"/>
      <family val="1"/>
      <charset val="204"/>
    </font>
    <font>
      <sz val="8"/>
      <color rgb="FF000000"/>
      <name val="Sylfaen"/>
      <family val="1"/>
      <charset val="204"/>
    </font>
    <font>
      <b/>
      <sz val="8"/>
      <color theme="1"/>
      <name val="Calibri"/>
      <family val="2"/>
      <charset val="204"/>
      <scheme val="minor"/>
    </font>
    <font>
      <sz val="8"/>
      <color theme="1"/>
      <name val="Calibri"/>
      <family val="2"/>
      <charset val="204"/>
      <scheme val="minor"/>
    </font>
    <font>
      <b/>
      <sz val="10"/>
      <color theme="1"/>
      <name val="Sylfaen"/>
      <family val="1"/>
    </font>
    <font>
      <sz val="10"/>
      <color theme="1"/>
      <name val="Sylfaen"/>
      <family val="1"/>
    </font>
    <font>
      <sz val="9"/>
      <color theme="1"/>
      <name val="Sylfaen"/>
      <family val="1"/>
    </font>
    <font>
      <sz val="11"/>
      <name val="Calibri"/>
      <family val="2"/>
    </font>
    <font>
      <b/>
      <sz val="10"/>
      <color theme="1"/>
      <name val="Calibri"/>
      <family val="2"/>
      <charset val="204"/>
      <scheme val="minor"/>
    </font>
  </fonts>
  <fills count="14">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BFBFBF"/>
        <bgColor indexed="64"/>
      </patternFill>
    </fill>
    <fill>
      <patternFill patternType="solid">
        <fgColor rgb="FFC2D69B"/>
        <bgColor indexed="64"/>
      </patternFill>
    </fill>
    <fill>
      <patternFill patternType="solid">
        <fgColor rgb="FFD99594"/>
        <bgColor indexed="64"/>
      </patternFill>
    </fill>
    <fill>
      <patternFill patternType="solid">
        <fgColor rgb="FFFABF8F"/>
        <bgColor indexed="64"/>
      </patternFill>
    </fill>
    <fill>
      <patternFill patternType="solid">
        <fgColor rgb="FFD6E3BC"/>
        <bgColor indexed="64"/>
      </patternFill>
    </fill>
    <fill>
      <patternFill patternType="solid">
        <fgColor rgb="FF92CDDC"/>
        <bgColor indexed="64"/>
      </patternFill>
    </fill>
    <fill>
      <patternFill patternType="solid">
        <fgColor rgb="FF92D050"/>
        <bgColor indexed="64"/>
      </patternFill>
    </fill>
  </fills>
  <borders count="3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rgb="FF000000"/>
      </right>
      <top/>
      <bottom style="medium">
        <color rgb="FF000000"/>
      </bottom>
      <diagonal/>
    </border>
    <border>
      <left/>
      <right style="medium">
        <color indexed="64"/>
      </right>
      <top/>
      <bottom style="medium">
        <color rgb="FF000000"/>
      </bottom>
      <diagonal/>
    </border>
    <border>
      <left/>
      <right style="medium">
        <color indexed="64"/>
      </right>
      <top/>
      <bottom/>
      <diagonal/>
    </border>
    <border>
      <left/>
      <right style="medium">
        <color rgb="FF000000"/>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119">
    <xf numFmtId="0" fontId="0" fillId="0" borderId="0" xfId="0"/>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xf numFmtId="0" fontId="0" fillId="0" borderId="0" xfId="0" applyAlignment="1">
      <alignment shrinkToFit="1"/>
    </xf>
    <xf numFmtId="0" fontId="3" fillId="4" borderId="0" xfId="0" applyFont="1" applyFill="1" applyBorder="1" applyAlignment="1">
      <alignment horizontal="center" vertical="center" wrapText="1"/>
    </xf>
    <xf numFmtId="0" fontId="0" fillId="0" borderId="0" xfId="0"/>
    <xf numFmtId="0" fontId="0" fillId="0" borderId="0" xfId="0" applyFill="1" applyAlignment="1"/>
    <xf numFmtId="0" fontId="0" fillId="0" borderId="2" xfId="0" applyBorder="1"/>
    <xf numFmtId="0" fontId="0" fillId="0" borderId="2" xfId="0" applyBorder="1" applyAlignment="1">
      <alignment horizontal="center" vertical="center" wrapText="1"/>
    </xf>
    <xf numFmtId="0" fontId="0" fillId="0" borderId="10" xfId="0" applyBorder="1" applyAlignment="1">
      <alignment horizontal="center" vertical="center" wrapText="1"/>
    </xf>
    <xf numFmtId="0" fontId="5" fillId="2" borderId="7" xfId="0" applyFont="1" applyFill="1" applyBorder="1" applyAlignment="1">
      <alignment horizontal="center" vertical="center" wrapText="1"/>
    </xf>
    <xf numFmtId="0" fontId="0" fillId="0" borderId="2" xfId="0" applyBorder="1" applyAlignment="1">
      <alignment wrapText="1"/>
    </xf>
    <xf numFmtId="0" fontId="6" fillId="0" borderId="2" xfId="0" applyFont="1" applyBorder="1" applyAlignment="1">
      <alignment horizontal="center"/>
    </xf>
    <xf numFmtId="0" fontId="0" fillId="0" borderId="0" xfId="0" applyAlignment="1">
      <alignment horizontal="center"/>
    </xf>
    <xf numFmtId="0" fontId="0" fillId="0" borderId="0" xfId="0" applyFill="1"/>
    <xf numFmtId="0" fontId="0" fillId="4" borderId="0" xfId="0" applyFill="1" applyAlignment="1">
      <alignment horizontal="center"/>
    </xf>
    <xf numFmtId="0" fontId="0" fillId="0" borderId="0" xfId="0" applyFill="1" applyAlignment="1">
      <alignment horizontal="center"/>
    </xf>
    <xf numFmtId="0" fontId="0" fillId="2" borderId="3" xfId="0" applyFill="1" applyBorder="1" applyAlignment="1">
      <alignment horizontal="center"/>
    </xf>
    <xf numFmtId="0" fontId="0" fillId="2" borderId="6" xfId="0" applyFill="1" applyBorder="1"/>
    <xf numFmtId="0" fontId="7" fillId="2" borderId="9" xfId="0" applyFont="1" applyFill="1" applyBorder="1" applyAlignment="1">
      <alignment horizontal="center"/>
    </xf>
    <xf numFmtId="0" fontId="0" fillId="2" borderId="7" xfId="0" applyFill="1" applyBorder="1"/>
    <xf numFmtId="0" fontId="1" fillId="0" borderId="0" xfId="0" applyFont="1" applyAlignment="1">
      <alignment horizontal="center" vertical="center"/>
    </xf>
    <xf numFmtId="0" fontId="4" fillId="0" borderId="0" xfId="0" applyFont="1" applyAlignment="1">
      <alignment horizontal="center" vertical="center"/>
    </xf>
    <xf numFmtId="0" fontId="0" fillId="0" borderId="0" xfId="0"/>
    <xf numFmtId="49" fontId="1" fillId="0" borderId="0" xfId="0" applyNumberFormat="1" applyFont="1" applyAlignment="1">
      <alignment horizontal="center" vertical="center"/>
    </xf>
    <xf numFmtId="0" fontId="9" fillId="4" borderId="0" xfId="0" applyFont="1" applyFill="1" applyBorder="1" applyAlignment="1">
      <alignment horizontal="center" vertical="center" wrapText="1"/>
    </xf>
    <xf numFmtId="0" fontId="9" fillId="3" borderId="1" xfId="0" applyFont="1" applyFill="1" applyBorder="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9" fillId="0" borderId="0" xfId="0" applyFont="1"/>
    <xf numFmtId="0" fontId="9" fillId="0" borderId="0" xfId="0" applyFont="1" applyAlignment="1">
      <alignment horizontal="center"/>
    </xf>
    <xf numFmtId="0" fontId="0" fillId="0" borderId="0" xfId="0" applyAlignment="1">
      <alignment horizontal="center" vertical="center"/>
    </xf>
    <xf numFmtId="0" fontId="9" fillId="3" borderId="1" xfId="0" applyFont="1" applyFill="1" applyBorder="1" applyAlignment="1">
      <alignment horizontal="center" vertical="center" wrapText="1"/>
    </xf>
    <xf numFmtId="0" fontId="9" fillId="0" borderId="0" xfId="0" applyFont="1" applyAlignment="1">
      <alignment horizontal="left" vertical="center" wrapText="1"/>
    </xf>
    <xf numFmtId="0" fontId="0" fillId="0" borderId="10" xfId="0" applyBorder="1"/>
    <xf numFmtId="0" fontId="0" fillId="2" borderId="13" xfId="0" applyFill="1" applyBorder="1" applyAlignment="1">
      <alignment horizontal="center" vertical="center" wrapText="1"/>
    </xf>
    <xf numFmtId="0" fontId="10" fillId="0" borderId="0" xfId="0" applyFont="1" applyAlignment="1">
      <alignment vertical="center" wrapText="1"/>
    </xf>
    <xf numFmtId="0" fontId="12" fillId="0" borderId="0" xfId="0" applyFont="1" applyAlignment="1">
      <alignment vertical="center" wrapText="1"/>
    </xf>
    <xf numFmtId="0" fontId="11" fillId="0" borderId="0" xfId="0" applyFont="1" applyAlignment="1">
      <alignment vertical="center" wrapText="1"/>
    </xf>
    <xf numFmtId="0" fontId="0" fillId="0" borderId="0" xfId="0" applyAlignment="1">
      <alignment horizontal="center" vertical="center"/>
    </xf>
    <xf numFmtId="0" fontId="0" fillId="0" borderId="0" xfId="0" applyAlignment="1">
      <alignment horizontal="center" vertical="center"/>
    </xf>
    <xf numFmtId="4" fontId="0" fillId="0" borderId="0" xfId="0" applyNumberFormat="1" applyAlignment="1">
      <alignment horizontal="center" vertical="center"/>
    </xf>
    <xf numFmtId="0" fontId="15" fillId="0" borderId="0" xfId="0" applyFont="1" applyAlignment="1">
      <alignment horizontal="left" vertical="center" wrapText="1"/>
    </xf>
    <xf numFmtId="0" fontId="0" fillId="6" borderId="0" xfId="0" applyFill="1" applyAlignment="1">
      <alignment horizontal="center" vertical="center"/>
    </xf>
    <xf numFmtId="0" fontId="1" fillId="6" borderId="0" xfId="0" applyFont="1" applyFill="1" applyAlignment="1">
      <alignment horizontal="center" vertical="center"/>
    </xf>
    <xf numFmtId="0" fontId="15" fillId="6" borderId="0" xfId="0" applyFont="1" applyFill="1" applyAlignment="1">
      <alignment vertical="center" wrapText="1"/>
    </xf>
    <xf numFmtId="0" fontId="9" fillId="6" borderId="0" xfId="0" applyFont="1" applyFill="1" applyAlignment="1">
      <alignment horizontal="left" vertical="center" wrapText="1"/>
    </xf>
    <xf numFmtId="0" fontId="12" fillId="6" borderId="0" xfId="0" applyFont="1" applyFill="1" applyAlignment="1">
      <alignment vertical="center" wrapText="1"/>
    </xf>
    <xf numFmtId="0" fontId="0" fillId="6" borderId="0" xfId="0" applyFill="1"/>
    <xf numFmtId="0" fontId="9" fillId="0" borderId="0" xfId="0" applyFont="1" applyAlignment="1">
      <alignment horizontal="left" wrapText="1"/>
    </xf>
    <xf numFmtId="0" fontId="9" fillId="3" borderId="0" xfId="0" applyFont="1" applyFill="1" applyBorder="1" applyAlignment="1">
      <alignment horizontal="center" vertical="center" wrapText="1"/>
    </xf>
    <xf numFmtId="0" fontId="0" fillId="0" borderId="0" xfId="0" applyAlignment="1">
      <alignment horizontal="center" vertical="center"/>
    </xf>
    <xf numFmtId="0" fontId="20" fillId="0" borderId="0" xfId="0" applyFont="1" applyAlignment="1">
      <alignment vertical="center" wrapText="1"/>
    </xf>
    <xf numFmtId="0" fontId="3" fillId="4" borderId="0" xfId="0" applyNumberFormat="1" applyFont="1" applyFill="1" applyBorder="1" applyAlignment="1">
      <alignment horizontal="center" vertical="center" wrapText="1"/>
    </xf>
    <xf numFmtId="0" fontId="9" fillId="0" borderId="0" xfId="0" applyNumberFormat="1" applyFont="1" applyAlignment="1">
      <alignment horizontal="center" vertical="center" wrapText="1"/>
    </xf>
    <xf numFmtId="0" fontId="0" fillId="0" borderId="0" xfId="0" applyNumberFormat="1" applyAlignment="1">
      <alignment horizontal="center"/>
    </xf>
    <xf numFmtId="0" fontId="0" fillId="6" borderId="0" xfId="0" applyNumberFormat="1" applyFill="1" applyAlignment="1">
      <alignment horizontal="center"/>
    </xf>
    <xf numFmtId="0" fontId="20" fillId="0" borderId="0" xfId="0" applyFont="1" applyAlignment="1">
      <alignment horizontal="center" vertical="center" wrapText="1"/>
    </xf>
    <xf numFmtId="0" fontId="20" fillId="0" borderId="0" xfId="0" applyFont="1" applyAlignment="1">
      <alignment horizontal="left" vertical="center" wrapText="1"/>
    </xf>
    <xf numFmtId="4" fontId="0" fillId="6" borderId="0" xfId="0" applyNumberFormat="1" applyFill="1" applyAlignment="1">
      <alignment horizontal="center" vertical="center"/>
    </xf>
    <xf numFmtId="2" fontId="1" fillId="0" borderId="0" xfId="0" applyNumberFormat="1" applyFont="1" applyAlignment="1">
      <alignment horizontal="center" vertical="center"/>
    </xf>
    <xf numFmtId="0" fontId="1" fillId="0" borderId="0" xfId="0" applyFont="1" applyFill="1" applyAlignment="1">
      <alignment horizontal="center" vertical="center"/>
    </xf>
    <xf numFmtId="2" fontId="4" fillId="0" borderId="0" xfId="0" applyNumberFormat="1" applyFont="1" applyAlignment="1">
      <alignment horizontal="center" vertical="center"/>
    </xf>
    <xf numFmtId="9" fontId="22" fillId="12" borderId="28" xfId="0" applyNumberFormat="1" applyFont="1" applyFill="1" applyBorder="1" applyAlignment="1">
      <alignment horizontal="center" vertical="center" wrapText="1"/>
    </xf>
    <xf numFmtId="0" fontId="22" fillId="12" borderId="24" xfId="0" applyFont="1" applyFill="1" applyBorder="1" applyAlignment="1">
      <alignment horizontal="center" vertical="center" wrapText="1"/>
    </xf>
    <xf numFmtId="0" fontId="22" fillId="0" borderId="24"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30" xfId="0" applyFont="1" applyBorder="1" applyAlignment="1">
      <alignment horizontal="center" vertical="center" wrapText="1"/>
    </xf>
    <xf numFmtId="0" fontId="0" fillId="0" borderId="0" xfId="0" applyAlignment="1">
      <alignment horizontal="center" vertical="center"/>
    </xf>
    <xf numFmtId="4" fontId="24" fillId="13" borderId="31" xfId="0" applyNumberFormat="1" applyFont="1" applyFill="1" applyBorder="1"/>
    <xf numFmtId="2" fontId="0" fillId="0" borderId="0" xfId="0" applyNumberFormat="1"/>
    <xf numFmtId="0" fontId="0" fillId="0" borderId="0" xfId="0" applyAlignment="1">
      <alignment horizontal="center" vertical="center"/>
    </xf>
    <xf numFmtId="0" fontId="10" fillId="0" borderId="0" xfId="0" applyFont="1" applyAlignment="1">
      <alignment horizontal="center" vertical="center" wrapText="1"/>
    </xf>
    <xf numFmtId="0" fontId="22" fillId="0" borderId="0" xfId="0" applyFont="1" applyBorder="1" applyAlignment="1">
      <alignment horizontal="center" vertical="center" wrapText="1"/>
    </xf>
    <xf numFmtId="0" fontId="22" fillId="0" borderId="0" xfId="0" applyFont="1" applyBorder="1" applyAlignment="1">
      <alignment horizontal="right" vertical="center" wrapText="1"/>
    </xf>
    <xf numFmtId="0" fontId="0" fillId="0" borderId="0" xfId="0" applyAlignment="1">
      <alignment horizontal="right"/>
    </xf>
    <xf numFmtId="0" fontId="0" fillId="0" borderId="0" xfId="0" applyAlignment="1">
      <alignment horizontal="center" vertical="center"/>
    </xf>
    <xf numFmtId="0" fontId="2" fillId="2" borderId="1" xfId="0" applyFont="1" applyFill="1" applyBorder="1" applyAlignment="1">
      <alignment horizontal="center"/>
    </xf>
    <xf numFmtId="4" fontId="0" fillId="0" borderId="12" xfId="0" applyNumberFormat="1" applyBorder="1" applyAlignment="1">
      <alignment horizontal="center" vertical="center"/>
    </xf>
    <xf numFmtId="4" fontId="0" fillId="0" borderId="0" xfId="0" applyNumberFormat="1" applyAlignment="1">
      <alignment horizontal="center" vertical="center"/>
    </xf>
    <xf numFmtId="4" fontId="0" fillId="0" borderId="1" xfId="0" applyNumberFormat="1" applyBorder="1" applyAlignment="1">
      <alignment horizontal="center" vertical="center"/>
    </xf>
    <xf numFmtId="0" fontId="19" fillId="3" borderId="0" xfId="0" applyFont="1" applyFill="1" applyBorder="1" applyAlignment="1">
      <alignment horizontal="center" vertical="center" wrapText="1"/>
    </xf>
    <xf numFmtId="0" fontId="25" fillId="0" borderId="0" xfId="0" applyFont="1" applyAlignment="1">
      <alignment horizontal="center" vertical="center" wrapText="1"/>
    </xf>
    <xf numFmtId="0" fontId="23" fillId="0" borderId="2" xfId="0" applyFont="1" applyBorder="1" applyAlignment="1">
      <alignment horizontal="center" vertical="center" wrapText="1"/>
    </xf>
    <xf numFmtId="0" fontId="19" fillId="0" borderId="0" xfId="0" applyFont="1" applyAlignment="1">
      <alignment horizontal="center" vertical="center"/>
    </xf>
    <xf numFmtId="0" fontId="21" fillId="7" borderId="15" xfId="0" applyFont="1" applyFill="1" applyBorder="1" applyAlignment="1">
      <alignment horizontal="center" vertical="center" wrapText="1"/>
    </xf>
    <xf numFmtId="0" fontId="21" fillId="7" borderId="16" xfId="0" applyFont="1" applyFill="1" applyBorder="1" applyAlignment="1">
      <alignment horizontal="center" vertical="center" wrapText="1"/>
    </xf>
    <xf numFmtId="0" fontId="21" fillId="7" borderId="17" xfId="0" applyFont="1" applyFill="1" applyBorder="1" applyAlignment="1">
      <alignment horizontal="center" vertical="center" wrapText="1"/>
    </xf>
    <xf numFmtId="0" fontId="22" fillId="8" borderId="18" xfId="0" applyFont="1" applyFill="1" applyBorder="1" applyAlignment="1">
      <alignment horizontal="center" vertical="center" wrapText="1"/>
    </xf>
    <xf numFmtId="0" fontId="22" fillId="8" borderId="19" xfId="0" applyFont="1" applyFill="1" applyBorder="1" applyAlignment="1">
      <alignment horizontal="center" vertical="center" wrapText="1"/>
    </xf>
    <xf numFmtId="0" fontId="22" fillId="8" borderId="23" xfId="0" applyFont="1" applyFill="1" applyBorder="1" applyAlignment="1">
      <alignment horizontal="center" vertical="center" wrapText="1"/>
    </xf>
    <xf numFmtId="0" fontId="22" fillId="8" borderId="24" xfId="0" applyFont="1" applyFill="1" applyBorder="1" applyAlignment="1">
      <alignment horizontal="center" vertical="center" wrapText="1"/>
    </xf>
    <xf numFmtId="0" fontId="22" fillId="8" borderId="20" xfId="0" applyFont="1" applyFill="1" applyBorder="1" applyAlignment="1">
      <alignment horizontal="center" vertical="center" wrapText="1"/>
    </xf>
    <xf numFmtId="0" fontId="22" fillId="8" borderId="21" xfId="0" applyFont="1" applyFill="1" applyBorder="1" applyAlignment="1">
      <alignment horizontal="center" vertical="center" wrapText="1"/>
    </xf>
    <xf numFmtId="0" fontId="22" fillId="9" borderId="22" xfId="0" applyFont="1" applyFill="1" applyBorder="1" applyAlignment="1">
      <alignment horizontal="center" vertical="center" wrapText="1"/>
    </xf>
    <xf numFmtId="0" fontId="22" fillId="9" borderId="27" xfId="0" applyFont="1" applyFill="1" applyBorder="1" applyAlignment="1">
      <alignment horizontal="center" vertical="center" wrapText="1"/>
    </xf>
    <xf numFmtId="0" fontId="22" fillId="10" borderId="22" xfId="0" applyFont="1" applyFill="1" applyBorder="1" applyAlignment="1">
      <alignment horizontal="center" vertical="center" wrapText="1"/>
    </xf>
    <xf numFmtId="0" fontId="22" fillId="10" borderId="27" xfId="0" applyFont="1" applyFill="1" applyBorder="1" applyAlignment="1">
      <alignment horizontal="center" vertical="center" wrapText="1"/>
    </xf>
    <xf numFmtId="0" fontId="22" fillId="11" borderId="25" xfId="0" applyFont="1" applyFill="1" applyBorder="1" applyAlignment="1">
      <alignment horizontal="center" vertical="center" wrapText="1"/>
    </xf>
    <xf numFmtId="0" fontId="22" fillId="11" borderId="26" xfId="0" applyFont="1" applyFill="1" applyBorder="1" applyAlignment="1">
      <alignment horizontal="center" vertical="center" wrapText="1"/>
    </xf>
    <xf numFmtId="0" fontId="10" fillId="0" borderId="0" xfId="0" applyFont="1" applyAlignment="1">
      <alignment horizontal="center" vertical="center" wrapText="1"/>
    </xf>
    <xf numFmtId="0" fontId="0" fillId="2" borderId="6" xfId="0" applyFill="1" applyBorder="1" applyAlignment="1">
      <alignment textRotation="90"/>
    </xf>
    <xf numFmtId="0" fontId="0" fillId="2" borderId="14" xfId="0" applyFill="1" applyBorder="1" applyAlignment="1"/>
    <xf numFmtId="0" fontId="5" fillId="2" borderId="4" xfId="0" applyFont="1" applyFill="1" applyBorder="1" applyAlignment="1">
      <alignment vertical="center"/>
    </xf>
    <xf numFmtId="0" fontId="0" fillId="0" borderId="8" xfId="0" applyBorder="1" applyAlignment="1">
      <alignment vertical="center"/>
    </xf>
    <xf numFmtId="0" fontId="0" fillId="0" borderId="5" xfId="0" applyBorder="1" applyAlignment="1"/>
    <xf numFmtId="0" fontId="0" fillId="4" borderId="4" xfId="0" applyFill="1" applyBorder="1" applyAlignment="1">
      <alignment horizontal="center"/>
    </xf>
    <xf numFmtId="0" fontId="0" fillId="0" borderId="8" xfId="0" applyBorder="1" applyAlignment="1">
      <alignment horizontal="center"/>
    </xf>
    <xf numFmtId="0" fontId="0" fillId="2" borderId="11" xfId="0" applyFill="1" applyBorder="1" applyAlignment="1">
      <alignment horizontal="center" vertical="center" textRotation="90" wrapText="1"/>
    </xf>
    <xf numFmtId="0" fontId="0" fillId="2" borderId="10" xfId="0" applyFill="1" applyBorder="1" applyAlignment="1">
      <alignment horizontal="center" vertical="center" textRotation="90" wrapText="1"/>
    </xf>
    <xf numFmtId="0" fontId="0" fillId="4" borderId="2" xfId="0" applyFill="1" applyBorder="1" applyAlignment="1">
      <alignment horizontal="center" vertical="center"/>
    </xf>
    <xf numFmtId="0" fontId="0" fillId="2" borderId="2" xfId="0" applyFill="1" applyBorder="1" applyAlignment="1">
      <alignment horizontal="center" vertical="center" textRotation="90"/>
    </xf>
    <xf numFmtId="0" fontId="0" fillId="2" borderId="4" xfId="0" applyFill="1" applyBorder="1" applyAlignment="1">
      <alignment horizontal="center"/>
    </xf>
    <xf numFmtId="0" fontId="0" fillId="2" borderId="8" xfId="0" applyFill="1" applyBorder="1" applyAlignment="1">
      <alignment horizontal="center"/>
    </xf>
    <xf numFmtId="0" fontId="0" fillId="2" borderId="5" xfId="0" applyFill="1" applyBorder="1" applyAlignment="1">
      <alignment horizontal="center"/>
    </xf>
    <xf numFmtId="0" fontId="8" fillId="5" borderId="0" xfId="0" applyFont="1" applyFill="1" applyAlignment="1">
      <alignment horizontal="center"/>
    </xf>
    <xf numFmtId="0" fontId="0" fillId="4" borderId="0" xfId="0"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577900</xdr:colOff>
      <xdr:row>15</xdr:row>
      <xdr:rowOff>168252</xdr:rowOff>
    </xdr:from>
    <xdr:to>
      <xdr:col>1</xdr:col>
      <xdr:colOff>585216</xdr:colOff>
      <xdr:row>17</xdr:row>
      <xdr:rowOff>43891</xdr:rowOff>
    </xdr:to>
    <xdr:cxnSp macro="">
      <xdr:nvCxnSpPr>
        <xdr:cNvPr id="3" name="Straight Arrow Connector 2"/>
        <xdr:cNvCxnSpPr/>
      </xdr:nvCxnSpPr>
      <xdr:spPr>
        <a:xfrm flipH="1" flipV="1">
          <a:off x="1221638" y="2911452"/>
          <a:ext cx="7316" cy="241399"/>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585216</xdr:colOff>
      <xdr:row>13</xdr:row>
      <xdr:rowOff>138991</xdr:rowOff>
    </xdr:from>
    <xdr:to>
      <xdr:col>1</xdr:col>
      <xdr:colOff>592532</xdr:colOff>
      <xdr:row>15</xdr:row>
      <xdr:rowOff>14630</xdr:rowOff>
    </xdr:to>
    <xdr:cxnSp macro="">
      <xdr:nvCxnSpPr>
        <xdr:cNvPr id="6" name="Straight Arrow Connector 5"/>
        <xdr:cNvCxnSpPr/>
      </xdr:nvCxnSpPr>
      <xdr:spPr>
        <a:xfrm flipH="1" flipV="1">
          <a:off x="1228954" y="2516431"/>
          <a:ext cx="7316" cy="241399"/>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599846</xdr:colOff>
      <xdr:row>11</xdr:row>
      <xdr:rowOff>168251</xdr:rowOff>
    </xdr:from>
    <xdr:to>
      <xdr:col>1</xdr:col>
      <xdr:colOff>607162</xdr:colOff>
      <xdr:row>13</xdr:row>
      <xdr:rowOff>43890</xdr:rowOff>
    </xdr:to>
    <xdr:cxnSp macro="">
      <xdr:nvCxnSpPr>
        <xdr:cNvPr id="7" name="Straight Arrow Connector 6"/>
        <xdr:cNvCxnSpPr/>
      </xdr:nvCxnSpPr>
      <xdr:spPr>
        <a:xfrm flipH="1" flipV="1">
          <a:off x="1243584" y="2179931"/>
          <a:ext cx="7316" cy="241399"/>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592531</xdr:colOff>
      <xdr:row>9</xdr:row>
      <xdr:rowOff>153621</xdr:rowOff>
    </xdr:from>
    <xdr:to>
      <xdr:col>1</xdr:col>
      <xdr:colOff>599847</xdr:colOff>
      <xdr:row>11</xdr:row>
      <xdr:rowOff>29260</xdr:rowOff>
    </xdr:to>
    <xdr:cxnSp macro="">
      <xdr:nvCxnSpPr>
        <xdr:cNvPr id="8" name="Straight Arrow Connector 7"/>
        <xdr:cNvCxnSpPr/>
      </xdr:nvCxnSpPr>
      <xdr:spPr>
        <a:xfrm flipH="1" flipV="1">
          <a:off x="1236269" y="1799541"/>
          <a:ext cx="7316" cy="241399"/>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599846</xdr:colOff>
      <xdr:row>7</xdr:row>
      <xdr:rowOff>138991</xdr:rowOff>
    </xdr:from>
    <xdr:to>
      <xdr:col>1</xdr:col>
      <xdr:colOff>607162</xdr:colOff>
      <xdr:row>9</xdr:row>
      <xdr:rowOff>14630</xdr:rowOff>
    </xdr:to>
    <xdr:cxnSp macro="">
      <xdr:nvCxnSpPr>
        <xdr:cNvPr id="9" name="Straight Arrow Connector 8"/>
        <xdr:cNvCxnSpPr/>
      </xdr:nvCxnSpPr>
      <xdr:spPr>
        <a:xfrm flipH="1" flipV="1">
          <a:off x="1243584" y="1419151"/>
          <a:ext cx="7316" cy="241399"/>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599846</xdr:colOff>
      <xdr:row>5</xdr:row>
      <xdr:rowOff>160937</xdr:rowOff>
    </xdr:from>
    <xdr:to>
      <xdr:col>1</xdr:col>
      <xdr:colOff>607162</xdr:colOff>
      <xdr:row>7</xdr:row>
      <xdr:rowOff>36576</xdr:rowOff>
    </xdr:to>
    <xdr:cxnSp macro="">
      <xdr:nvCxnSpPr>
        <xdr:cNvPr id="10" name="Straight Arrow Connector 9"/>
        <xdr:cNvCxnSpPr/>
      </xdr:nvCxnSpPr>
      <xdr:spPr>
        <a:xfrm flipH="1" flipV="1">
          <a:off x="1243584" y="1075337"/>
          <a:ext cx="7316" cy="241399"/>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1272844</xdr:colOff>
      <xdr:row>5</xdr:row>
      <xdr:rowOff>95098</xdr:rowOff>
    </xdr:from>
    <xdr:to>
      <xdr:col>2</xdr:col>
      <xdr:colOff>629107</xdr:colOff>
      <xdr:row>5</xdr:row>
      <xdr:rowOff>102413</xdr:rowOff>
    </xdr:to>
    <xdr:cxnSp macro="">
      <xdr:nvCxnSpPr>
        <xdr:cNvPr id="12" name="Straight Arrow Connector 11"/>
        <xdr:cNvCxnSpPr/>
      </xdr:nvCxnSpPr>
      <xdr:spPr>
        <a:xfrm flipV="1">
          <a:off x="1916582" y="1009498"/>
          <a:ext cx="636423" cy="731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7314</xdr:colOff>
      <xdr:row>7</xdr:row>
      <xdr:rowOff>87783</xdr:rowOff>
    </xdr:from>
    <xdr:to>
      <xdr:col>3</xdr:col>
      <xdr:colOff>0</xdr:colOff>
      <xdr:row>7</xdr:row>
      <xdr:rowOff>95098</xdr:rowOff>
    </xdr:to>
    <xdr:cxnSp macro="">
      <xdr:nvCxnSpPr>
        <xdr:cNvPr id="13" name="Straight Arrow Connector 12"/>
        <xdr:cNvCxnSpPr/>
      </xdr:nvCxnSpPr>
      <xdr:spPr>
        <a:xfrm flipV="1">
          <a:off x="1931212" y="1367943"/>
          <a:ext cx="636423" cy="731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14630</xdr:colOff>
      <xdr:row>9</xdr:row>
      <xdr:rowOff>95098</xdr:rowOff>
    </xdr:from>
    <xdr:to>
      <xdr:col>3</xdr:col>
      <xdr:colOff>7316</xdr:colOff>
      <xdr:row>9</xdr:row>
      <xdr:rowOff>102413</xdr:rowOff>
    </xdr:to>
    <xdr:cxnSp macro="">
      <xdr:nvCxnSpPr>
        <xdr:cNvPr id="14" name="Straight Arrow Connector 13"/>
        <xdr:cNvCxnSpPr/>
      </xdr:nvCxnSpPr>
      <xdr:spPr>
        <a:xfrm flipV="1">
          <a:off x="1938528" y="1741018"/>
          <a:ext cx="636423" cy="731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1272844</xdr:colOff>
      <xdr:row>11</xdr:row>
      <xdr:rowOff>102413</xdr:rowOff>
    </xdr:from>
    <xdr:to>
      <xdr:col>2</xdr:col>
      <xdr:colOff>629107</xdr:colOff>
      <xdr:row>11</xdr:row>
      <xdr:rowOff>109728</xdr:rowOff>
    </xdr:to>
    <xdr:cxnSp macro="">
      <xdr:nvCxnSpPr>
        <xdr:cNvPr id="15" name="Straight Arrow Connector 14"/>
        <xdr:cNvCxnSpPr/>
      </xdr:nvCxnSpPr>
      <xdr:spPr>
        <a:xfrm flipV="1">
          <a:off x="1916582" y="2114093"/>
          <a:ext cx="636423" cy="731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14630</xdr:colOff>
      <xdr:row>13</xdr:row>
      <xdr:rowOff>87783</xdr:rowOff>
    </xdr:from>
    <xdr:to>
      <xdr:col>3</xdr:col>
      <xdr:colOff>7316</xdr:colOff>
      <xdr:row>13</xdr:row>
      <xdr:rowOff>95098</xdr:rowOff>
    </xdr:to>
    <xdr:cxnSp macro="">
      <xdr:nvCxnSpPr>
        <xdr:cNvPr id="16" name="Straight Arrow Connector 15"/>
        <xdr:cNvCxnSpPr/>
      </xdr:nvCxnSpPr>
      <xdr:spPr>
        <a:xfrm flipV="1">
          <a:off x="1938528" y="2465223"/>
          <a:ext cx="636423" cy="731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14630</xdr:colOff>
      <xdr:row>15</xdr:row>
      <xdr:rowOff>109729</xdr:rowOff>
    </xdr:from>
    <xdr:to>
      <xdr:col>3</xdr:col>
      <xdr:colOff>7316</xdr:colOff>
      <xdr:row>15</xdr:row>
      <xdr:rowOff>117044</xdr:rowOff>
    </xdr:to>
    <xdr:cxnSp macro="">
      <xdr:nvCxnSpPr>
        <xdr:cNvPr id="17" name="Straight Arrow Connector 16"/>
        <xdr:cNvCxnSpPr/>
      </xdr:nvCxnSpPr>
      <xdr:spPr>
        <a:xfrm flipV="1">
          <a:off x="1938528" y="2852929"/>
          <a:ext cx="636423" cy="731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0</xdr:colOff>
      <xdr:row>17</xdr:row>
      <xdr:rowOff>109729</xdr:rowOff>
    </xdr:from>
    <xdr:to>
      <xdr:col>2</xdr:col>
      <xdr:colOff>636423</xdr:colOff>
      <xdr:row>17</xdr:row>
      <xdr:rowOff>117044</xdr:rowOff>
    </xdr:to>
    <xdr:cxnSp macro="">
      <xdr:nvCxnSpPr>
        <xdr:cNvPr id="18" name="Straight Arrow Connector 17"/>
        <xdr:cNvCxnSpPr/>
      </xdr:nvCxnSpPr>
      <xdr:spPr>
        <a:xfrm flipV="1">
          <a:off x="1923898" y="3218689"/>
          <a:ext cx="636423" cy="731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248717</xdr:colOff>
      <xdr:row>7</xdr:row>
      <xdr:rowOff>51206</xdr:rowOff>
    </xdr:from>
    <xdr:to>
      <xdr:col>6</xdr:col>
      <xdr:colOff>248717</xdr:colOff>
      <xdr:row>9</xdr:row>
      <xdr:rowOff>109728</xdr:rowOff>
    </xdr:to>
    <xdr:cxnSp macro="">
      <xdr:nvCxnSpPr>
        <xdr:cNvPr id="26" name="Straight Arrow Connector 25"/>
        <xdr:cNvCxnSpPr/>
      </xdr:nvCxnSpPr>
      <xdr:spPr>
        <a:xfrm flipV="1">
          <a:off x="5961888" y="1331366"/>
          <a:ext cx="0" cy="424282"/>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0</xdr:colOff>
      <xdr:row>5</xdr:row>
      <xdr:rowOff>102413</xdr:rowOff>
    </xdr:from>
    <xdr:to>
      <xdr:col>5</xdr:col>
      <xdr:colOff>7315</xdr:colOff>
      <xdr:row>6</xdr:row>
      <xdr:rowOff>95098</xdr:rowOff>
    </xdr:to>
    <xdr:cxnSp macro="">
      <xdr:nvCxnSpPr>
        <xdr:cNvPr id="28" name="Straight Arrow Connector 27"/>
        <xdr:cNvCxnSpPr/>
      </xdr:nvCxnSpPr>
      <xdr:spPr>
        <a:xfrm>
          <a:off x="4469587" y="1016813"/>
          <a:ext cx="651053" cy="17556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0</xdr:colOff>
      <xdr:row>9</xdr:row>
      <xdr:rowOff>117043</xdr:rowOff>
    </xdr:from>
    <xdr:to>
      <xdr:col>5</xdr:col>
      <xdr:colOff>7315</xdr:colOff>
      <xdr:row>10</xdr:row>
      <xdr:rowOff>109728</xdr:rowOff>
    </xdr:to>
    <xdr:cxnSp macro="">
      <xdr:nvCxnSpPr>
        <xdr:cNvPr id="29" name="Straight Arrow Connector 28"/>
        <xdr:cNvCxnSpPr/>
      </xdr:nvCxnSpPr>
      <xdr:spPr>
        <a:xfrm>
          <a:off x="4469587" y="1762963"/>
          <a:ext cx="651053" cy="17556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7315</xdr:colOff>
      <xdr:row>13</xdr:row>
      <xdr:rowOff>102413</xdr:rowOff>
    </xdr:from>
    <xdr:to>
      <xdr:col>5</xdr:col>
      <xdr:colOff>14630</xdr:colOff>
      <xdr:row>14</xdr:row>
      <xdr:rowOff>95098</xdr:rowOff>
    </xdr:to>
    <xdr:cxnSp macro="">
      <xdr:nvCxnSpPr>
        <xdr:cNvPr id="30" name="Straight Arrow Connector 29"/>
        <xdr:cNvCxnSpPr/>
      </xdr:nvCxnSpPr>
      <xdr:spPr>
        <a:xfrm>
          <a:off x="4476902" y="2479853"/>
          <a:ext cx="651053" cy="17556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7316</xdr:colOff>
      <xdr:row>17</xdr:row>
      <xdr:rowOff>80468</xdr:rowOff>
    </xdr:from>
    <xdr:to>
      <xdr:col>5</xdr:col>
      <xdr:colOff>1</xdr:colOff>
      <xdr:row>17</xdr:row>
      <xdr:rowOff>87783</xdr:rowOff>
    </xdr:to>
    <xdr:cxnSp macro="">
      <xdr:nvCxnSpPr>
        <xdr:cNvPr id="31" name="Straight Arrow Connector 30"/>
        <xdr:cNvCxnSpPr/>
      </xdr:nvCxnSpPr>
      <xdr:spPr>
        <a:xfrm flipV="1">
          <a:off x="4476903" y="3189428"/>
          <a:ext cx="636423" cy="731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21946</xdr:colOff>
      <xdr:row>6</xdr:row>
      <xdr:rowOff>138989</xdr:rowOff>
    </xdr:from>
    <xdr:to>
      <xdr:col>5</xdr:col>
      <xdr:colOff>0</xdr:colOff>
      <xdr:row>7</xdr:row>
      <xdr:rowOff>117043</xdr:rowOff>
    </xdr:to>
    <xdr:cxnSp macro="">
      <xdr:nvCxnSpPr>
        <xdr:cNvPr id="33" name="Straight Arrow Connector 32"/>
        <xdr:cNvCxnSpPr/>
      </xdr:nvCxnSpPr>
      <xdr:spPr>
        <a:xfrm flipV="1">
          <a:off x="4491533" y="1236269"/>
          <a:ext cx="621792" cy="160934"/>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7315</xdr:colOff>
      <xdr:row>10</xdr:row>
      <xdr:rowOff>124359</xdr:rowOff>
    </xdr:from>
    <xdr:to>
      <xdr:col>4</xdr:col>
      <xdr:colOff>629107</xdr:colOff>
      <xdr:row>11</xdr:row>
      <xdr:rowOff>102413</xdr:rowOff>
    </xdr:to>
    <xdr:cxnSp macro="">
      <xdr:nvCxnSpPr>
        <xdr:cNvPr id="34" name="Straight Arrow Connector 33"/>
        <xdr:cNvCxnSpPr/>
      </xdr:nvCxnSpPr>
      <xdr:spPr>
        <a:xfrm flipV="1">
          <a:off x="4476902" y="1953159"/>
          <a:ext cx="621792" cy="160934"/>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14631</xdr:colOff>
      <xdr:row>14</xdr:row>
      <xdr:rowOff>117044</xdr:rowOff>
    </xdr:from>
    <xdr:to>
      <xdr:col>4</xdr:col>
      <xdr:colOff>636423</xdr:colOff>
      <xdr:row>15</xdr:row>
      <xdr:rowOff>95098</xdr:rowOff>
    </xdr:to>
    <xdr:cxnSp macro="">
      <xdr:nvCxnSpPr>
        <xdr:cNvPr id="35" name="Straight Arrow Connector 34"/>
        <xdr:cNvCxnSpPr/>
      </xdr:nvCxnSpPr>
      <xdr:spPr>
        <a:xfrm flipV="1">
          <a:off x="4484218" y="2677364"/>
          <a:ext cx="621792" cy="160934"/>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256032</xdr:colOff>
      <xdr:row>11</xdr:row>
      <xdr:rowOff>80467</xdr:rowOff>
    </xdr:from>
    <xdr:to>
      <xdr:col>6</xdr:col>
      <xdr:colOff>256032</xdr:colOff>
      <xdr:row>13</xdr:row>
      <xdr:rowOff>138989</xdr:rowOff>
    </xdr:to>
    <xdr:cxnSp macro="">
      <xdr:nvCxnSpPr>
        <xdr:cNvPr id="38" name="Straight Arrow Connector 37"/>
        <xdr:cNvCxnSpPr/>
      </xdr:nvCxnSpPr>
      <xdr:spPr>
        <a:xfrm flipV="1">
          <a:off x="5969203" y="2092147"/>
          <a:ext cx="0" cy="424282"/>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270663</xdr:colOff>
      <xdr:row>14</xdr:row>
      <xdr:rowOff>168249</xdr:rowOff>
    </xdr:from>
    <xdr:to>
      <xdr:col>6</xdr:col>
      <xdr:colOff>270663</xdr:colOff>
      <xdr:row>17</xdr:row>
      <xdr:rowOff>43891</xdr:rowOff>
    </xdr:to>
    <xdr:cxnSp macro="">
      <xdr:nvCxnSpPr>
        <xdr:cNvPr id="39" name="Straight Arrow Connector 38"/>
        <xdr:cNvCxnSpPr/>
      </xdr:nvCxnSpPr>
      <xdr:spPr>
        <a:xfrm flipV="1">
          <a:off x="5983834" y="2728569"/>
          <a:ext cx="0" cy="424282"/>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0</xdr:colOff>
      <xdr:row>6</xdr:row>
      <xdr:rowOff>95097</xdr:rowOff>
    </xdr:from>
    <xdr:to>
      <xdr:col>9</xdr:col>
      <xdr:colOff>14630</xdr:colOff>
      <xdr:row>8</xdr:row>
      <xdr:rowOff>95098</xdr:rowOff>
    </xdr:to>
    <xdr:cxnSp macro="">
      <xdr:nvCxnSpPr>
        <xdr:cNvPr id="40" name="Straight Arrow Connector 39"/>
        <xdr:cNvCxnSpPr/>
      </xdr:nvCxnSpPr>
      <xdr:spPr>
        <a:xfrm>
          <a:off x="6912864" y="1192377"/>
          <a:ext cx="658368" cy="365761"/>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7</xdr:col>
      <xdr:colOff>592531</xdr:colOff>
      <xdr:row>8</xdr:row>
      <xdr:rowOff>138989</xdr:rowOff>
    </xdr:from>
    <xdr:to>
      <xdr:col>9</xdr:col>
      <xdr:colOff>21945</xdr:colOff>
      <xdr:row>10</xdr:row>
      <xdr:rowOff>102412</xdr:rowOff>
    </xdr:to>
    <xdr:cxnSp macro="">
      <xdr:nvCxnSpPr>
        <xdr:cNvPr id="41" name="Straight Arrow Connector 40"/>
        <xdr:cNvCxnSpPr/>
      </xdr:nvCxnSpPr>
      <xdr:spPr>
        <a:xfrm flipV="1">
          <a:off x="6905549" y="1602029"/>
          <a:ext cx="672998" cy="329183"/>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0</xdr:colOff>
      <xdr:row>14</xdr:row>
      <xdr:rowOff>80467</xdr:rowOff>
    </xdr:from>
    <xdr:to>
      <xdr:col>9</xdr:col>
      <xdr:colOff>51206</xdr:colOff>
      <xdr:row>15</xdr:row>
      <xdr:rowOff>131674</xdr:rowOff>
    </xdr:to>
    <xdr:cxnSp macro="">
      <xdr:nvCxnSpPr>
        <xdr:cNvPr id="44" name="Straight Arrow Connector 43"/>
        <xdr:cNvCxnSpPr/>
      </xdr:nvCxnSpPr>
      <xdr:spPr>
        <a:xfrm>
          <a:off x="6912864" y="2640787"/>
          <a:ext cx="694944" cy="234087"/>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0</xdr:colOff>
      <xdr:row>15</xdr:row>
      <xdr:rowOff>146304</xdr:rowOff>
    </xdr:from>
    <xdr:to>
      <xdr:col>9</xdr:col>
      <xdr:colOff>29260</xdr:colOff>
      <xdr:row>17</xdr:row>
      <xdr:rowOff>109727</xdr:rowOff>
    </xdr:to>
    <xdr:cxnSp macro="">
      <xdr:nvCxnSpPr>
        <xdr:cNvPr id="46" name="Straight Arrow Connector 45"/>
        <xdr:cNvCxnSpPr/>
      </xdr:nvCxnSpPr>
      <xdr:spPr>
        <a:xfrm flipV="1">
          <a:off x="6912864" y="2889504"/>
          <a:ext cx="672998" cy="329183"/>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14631</xdr:colOff>
      <xdr:row>10</xdr:row>
      <xdr:rowOff>109728</xdr:rowOff>
    </xdr:from>
    <xdr:to>
      <xdr:col>8</xdr:col>
      <xdr:colOff>621792</xdr:colOff>
      <xdr:row>15</xdr:row>
      <xdr:rowOff>117043</xdr:rowOff>
    </xdr:to>
    <xdr:cxnSp macro="">
      <xdr:nvCxnSpPr>
        <xdr:cNvPr id="47" name="Straight Arrow Connector 46"/>
        <xdr:cNvCxnSpPr/>
      </xdr:nvCxnSpPr>
      <xdr:spPr>
        <a:xfrm>
          <a:off x="6927495" y="1938528"/>
          <a:ext cx="607161" cy="92171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21946</xdr:colOff>
      <xdr:row>8</xdr:row>
      <xdr:rowOff>109728</xdr:rowOff>
    </xdr:from>
    <xdr:to>
      <xdr:col>12</xdr:col>
      <xdr:colOff>299923</xdr:colOff>
      <xdr:row>10</xdr:row>
      <xdr:rowOff>138989</xdr:rowOff>
    </xdr:to>
    <xdr:cxnSp macro="">
      <xdr:nvCxnSpPr>
        <xdr:cNvPr id="49" name="Straight Arrow Connector 48"/>
        <xdr:cNvCxnSpPr/>
      </xdr:nvCxnSpPr>
      <xdr:spPr>
        <a:xfrm>
          <a:off x="9319565" y="1572768"/>
          <a:ext cx="709574" cy="395021"/>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21946</xdr:colOff>
      <xdr:row>12</xdr:row>
      <xdr:rowOff>43891</xdr:rowOff>
    </xdr:from>
    <xdr:to>
      <xdr:col>12</xdr:col>
      <xdr:colOff>292608</xdr:colOff>
      <xdr:row>15</xdr:row>
      <xdr:rowOff>73152</xdr:rowOff>
    </xdr:to>
    <xdr:cxnSp macro="">
      <xdr:nvCxnSpPr>
        <xdr:cNvPr id="50" name="Straight Arrow Connector 49"/>
        <xdr:cNvCxnSpPr/>
      </xdr:nvCxnSpPr>
      <xdr:spPr>
        <a:xfrm flipV="1">
          <a:off x="9319565" y="2238451"/>
          <a:ext cx="702259" cy="577901"/>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577900</xdr:colOff>
      <xdr:row>15</xdr:row>
      <xdr:rowOff>168252</xdr:rowOff>
    </xdr:from>
    <xdr:to>
      <xdr:col>1</xdr:col>
      <xdr:colOff>585216</xdr:colOff>
      <xdr:row>17</xdr:row>
      <xdr:rowOff>43891</xdr:rowOff>
    </xdr:to>
    <xdr:cxnSp macro="">
      <xdr:nvCxnSpPr>
        <xdr:cNvPr id="2" name="Straight Arrow Connector 1"/>
        <xdr:cNvCxnSpPr/>
      </xdr:nvCxnSpPr>
      <xdr:spPr>
        <a:xfrm flipH="1" flipV="1">
          <a:off x="1221638" y="2999234"/>
          <a:ext cx="7316" cy="25603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585216</xdr:colOff>
      <xdr:row>13</xdr:row>
      <xdr:rowOff>138991</xdr:rowOff>
    </xdr:from>
    <xdr:to>
      <xdr:col>1</xdr:col>
      <xdr:colOff>592532</xdr:colOff>
      <xdr:row>15</xdr:row>
      <xdr:rowOff>14630</xdr:rowOff>
    </xdr:to>
    <xdr:cxnSp macro="">
      <xdr:nvCxnSpPr>
        <xdr:cNvPr id="3" name="Straight Arrow Connector 2"/>
        <xdr:cNvCxnSpPr/>
      </xdr:nvCxnSpPr>
      <xdr:spPr>
        <a:xfrm flipH="1" flipV="1">
          <a:off x="1228954" y="2589583"/>
          <a:ext cx="7316" cy="256029"/>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599846</xdr:colOff>
      <xdr:row>11</xdr:row>
      <xdr:rowOff>168251</xdr:rowOff>
    </xdr:from>
    <xdr:to>
      <xdr:col>1</xdr:col>
      <xdr:colOff>607162</xdr:colOff>
      <xdr:row>13</xdr:row>
      <xdr:rowOff>43890</xdr:rowOff>
    </xdr:to>
    <xdr:cxnSp macro="">
      <xdr:nvCxnSpPr>
        <xdr:cNvPr id="4" name="Straight Arrow Connector 3"/>
        <xdr:cNvCxnSpPr/>
      </xdr:nvCxnSpPr>
      <xdr:spPr>
        <a:xfrm flipH="1" flipV="1">
          <a:off x="1243584" y="2238453"/>
          <a:ext cx="7316" cy="256029"/>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592531</xdr:colOff>
      <xdr:row>9</xdr:row>
      <xdr:rowOff>153621</xdr:rowOff>
    </xdr:from>
    <xdr:to>
      <xdr:col>1</xdr:col>
      <xdr:colOff>599847</xdr:colOff>
      <xdr:row>11</xdr:row>
      <xdr:rowOff>29260</xdr:rowOff>
    </xdr:to>
    <xdr:cxnSp macro="">
      <xdr:nvCxnSpPr>
        <xdr:cNvPr id="5" name="Straight Arrow Connector 4"/>
        <xdr:cNvCxnSpPr/>
      </xdr:nvCxnSpPr>
      <xdr:spPr>
        <a:xfrm flipH="1" flipV="1">
          <a:off x="1236269" y="1843432"/>
          <a:ext cx="7316" cy="25603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599846</xdr:colOff>
      <xdr:row>7</xdr:row>
      <xdr:rowOff>138991</xdr:rowOff>
    </xdr:from>
    <xdr:to>
      <xdr:col>1</xdr:col>
      <xdr:colOff>607162</xdr:colOff>
      <xdr:row>9</xdr:row>
      <xdr:rowOff>14630</xdr:rowOff>
    </xdr:to>
    <xdr:cxnSp macro="">
      <xdr:nvCxnSpPr>
        <xdr:cNvPr id="6" name="Straight Arrow Connector 5"/>
        <xdr:cNvCxnSpPr/>
      </xdr:nvCxnSpPr>
      <xdr:spPr>
        <a:xfrm flipH="1" flipV="1">
          <a:off x="1243584" y="1448412"/>
          <a:ext cx="7316" cy="256029"/>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599846</xdr:colOff>
      <xdr:row>5</xdr:row>
      <xdr:rowOff>160937</xdr:rowOff>
    </xdr:from>
    <xdr:to>
      <xdr:col>1</xdr:col>
      <xdr:colOff>607162</xdr:colOff>
      <xdr:row>7</xdr:row>
      <xdr:rowOff>36576</xdr:rowOff>
    </xdr:to>
    <xdr:cxnSp macro="">
      <xdr:nvCxnSpPr>
        <xdr:cNvPr id="7" name="Straight Arrow Connector 6"/>
        <xdr:cNvCxnSpPr/>
      </xdr:nvCxnSpPr>
      <xdr:spPr>
        <a:xfrm flipH="1" flipV="1">
          <a:off x="1243584" y="1089967"/>
          <a:ext cx="7316" cy="25603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1272844</xdr:colOff>
      <xdr:row>5</xdr:row>
      <xdr:rowOff>95098</xdr:rowOff>
    </xdr:from>
    <xdr:to>
      <xdr:col>2</xdr:col>
      <xdr:colOff>629107</xdr:colOff>
      <xdr:row>5</xdr:row>
      <xdr:rowOff>102413</xdr:rowOff>
    </xdr:to>
    <xdr:cxnSp macro="">
      <xdr:nvCxnSpPr>
        <xdr:cNvPr id="8" name="Straight Arrow Connector 7"/>
        <xdr:cNvCxnSpPr/>
      </xdr:nvCxnSpPr>
      <xdr:spPr>
        <a:xfrm flipV="1">
          <a:off x="1916582" y="1024128"/>
          <a:ext cx="731520" cy="731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7314</xdr:colOff>
      <xdr:row>7</xdr:row>
      <xdr:rowOff>87783</xdr:rowOff>
    </xdr:from>
    <xdr:to>
      <xdr:col>3</xdr:col>
      <xdr:colOff>0</xdr:colOff>
      <xdr:row>7</xdr:row>
      <xdr:rowOff>95098</xdr:rowOff>
    </xdr:to>
    <xdr:cxnSp macro="">
      <xdr:nvCxnSpPr>
        <xdr:cNvPr id="9" name="Straight Arrow Connector 8"/>
        <xdr:cNvCxnSpPr/>
      </xdr:nvCxnSpPr>
      <xdr:spPr>
        <a:xfrm flipV="1">
          <a:off x="2026309" y="1397204"/>
          <a:ext cx="636424" cy="731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14630</xdr:colOff>
      <xdr:row>9</xdr:row>
      <xdr:rowOff>95098</xdr:rowOff>
    </xdr:from>
    <xdr:to>
      <xdr:col>3</xdr:col>
      <xdr:colOff>7316</xdr:colOff>
      <xdr:row>9</xdr:row>
      <xdr:rowOff>102413</xdr:rowOff>
    </xdr:to>
    <xdr:cxnSp macro="">
      <xdr:nvCxnSpPr>
        <xdr:cNvPr id="10" name="Straight Arrow Connector 9"/>
        <xdr:cNvCxnSpPr/>
      </xdr:nvCxnSpPr>
      <xdr:spPr>
        <a:xfrm flipV="1">
          <a:off x="2033625" y="1784909"/>
          <a:ext cx="636424" cy="731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1272844</xdr:colOff>
      <xdr:row>11</xdr:row>
      <xdr:rowOff>102413</xdr:rowOff>
    </xdr:from>
    <xdr:to>
      <xdr:col>2</xdr:col>
      <xdr:colOff>629107</xdr:colOff>
      <xdr:row>11</xdr:row>
      <xdr:rowOff>109728</xdr:rowOff>
    </xdr:to>
    <xdr:cxnSp macro="">
      <xdr:nvCxnSpPr>
        <xdr:cNvPr id="11" name="Straight Arrow Connector 10"/>
        <xdr:cNvCxnSpPr/>
      </xdr:nvCxnSpPr>
      <xdr:spPr>
        <a:xfrm flipV="1">
          <a:off x="1916582" y="2172615"/>
          <a:ext cx="731520" cy="731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14630</xdr:colOff>
      <xdr:row>13</xdr:row>
      <xdr:rowOff>87783</xdr:rowOff>
    </xdr:from>
    <xdr:to>
      <xdr:col>3</xdr:col>
      <xdr:colOff>7316</xdr:colOff>
      <xdr:row>13</xdr:row>
      <xdr:rowOff>95098</xdr:rowOff>
    </xdr:to>
    <xdr:cxnSp macro="">
      <xdr:nvCxnSpPr>
        <xdr:cNvPr id="12" name="Straight Arrow Connector 11"/>
        <xdr:cNvCxnSpPr/>
      </xdr:nvCxnSpPr>
      <xdr:spPr>
        <a:xfrm flipV="1">
          <a:off x="2033625" y="2538375"/>
          <a:ext cx="636424" cy="731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14630</xdr:colOff>
      <xdr:row>15</xdr:row>
      <xdr:rowOff>109729</xdr:rowOff>
    </xdr:from>
    <xdr:to>
      <xdr:col>3</xdr:col>
      <xdr:colOff>7316</xdr:colOff>
      <xdr:row>15</xdr:row>
      <xdr:rowOff>117044</xdr:rowOff>
    </xdr:to>
    <xdr:cxnSp macro="">
      <xdr:nvCxnSpPr>
        <xdr:cNvPr id="13" name="Straight Arrow Connector 12"/>
        <xdr:cNvCxnSpPr/>
      </xdr:nvCxnSpPr>
      <xdr:spPr>
        <a:xfrm flipV="1">
          <a:off x="2033625" y="2940711"/>
          <a:ext cx="636424" cy="731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0</xdr:colOff>
      <xdr:row>17</xdr:row>
      <xdr:rowOff>109729</xdr:rowOff>
    </xdr:from>
    <xdr:to>
      <xdr:col>2</xdr:col>
      <xdr:colOff>636423</xdr:colOff>
      <xdr:row>17</xdr:row>
      <xdr:rowOff>117044</xdr:rowOff>
    </xdr:to>
    <xdr:cxnSp macro="">
      <xdr:nvCxnSpPr>
        <xdr:cNvPr id="14" name="Straight Arrow Connector 13"/>
        <xdr:cNvCxnSpPr/>
      </xdr:nvCxnSpPr>
      <xdr:spPr>
        <a:xfrm flipV="1">
          <a:off x="2018995" y="3321102"/>
          <a:ext cx="636423" cy="731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248717</xdr:colOff>
      <xdr:row>7</xdr:row>
      <xdr:rowOff>51206</xdr:rowOff>
    </xdr:from>
    <xdr:to>
      <xdr:col>6</xdr:col>
      <xdr:colOff>248717</xdr:colOff>
      <xdr:row>9</xdr:row>
      <xdr:rowOff>109728</xdr:rowOff>
    </xdr:to>
    <xdr:cxnSp macro="">
      <xdr:nvCxnSpPr>
        <xdr:cNvPr id="15" name="Straight Arrow Connector 14"/>
        <xdr:cNvCxnSpPr/>
      </xdr:nvCxnSpPr>
      <xdr:spPr>
        <a:xfrm flipV="1">
          <a:off x="6056986" y="1360627"/>
          <a:ext cx="0" cy="438912"/>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0</xdr:colOff>
      <xdr:row>5</xdr:row>
      <xdr:rowOff>102413</xdr:rowOff>
    </xdr:from>
    <xdr:to>
      <xdr:col>5</xdr:col>
      <xdr:colOff>7315</xdr:colOff>
      <xdr:row>6</xdr:row>
      <xdr:rowOff>95098</xdr:rowOff>
    </xdr:to>
    <xdr:cxnSp macro="">
      <xdr:nvCxnSpPr>
        <xdr:cNvPr id="16" name="Straight Arrow Connector 15"/>
        <xdr:cNvCxnSpPr/>
      </xdr:nvCxnSpPr>
      <xdr:spPr>
        <a:xfrm>
          <a:off x="4564685" y="1031443"/>
          <a:ext cx="651052" cy="182881"/>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0</xdr:colOff>
      <xdr:row>9</xdr:row>
      <xdr:rowOff>117043</xdr:rowOff>
    </xdr:from>
    <xdr:to>
      <xdr:col>5</xdr:col>
      <xdr:colOff>7315</xdr:colOff>
      <xdr:row>10</xdr:row>
      <xdr:rowOff>109728</xdr:rowOff>
    </xdr:to>
    <xdr:cxnSp macro="">
      <xdr:nvCxnSpPr>
        <xdr:cNvPr id="17" name="Straight Arrow Connector 16"/>
        <xdr:cNvCxnSpPr/>
      </xdr:nvCxnSpPr>
      <xdr:spPr>
        <a:xfrm>
          <a:off x="4564685" y="1806854"/>
          <a:ext cx="651052" cy="18288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7315</xdr:colOff>
      <xdr:row>13</xdr:row>
      <xdr:rowOff>102413</xdr:rowOff>
    </xdr:from>
    <xdr:to>
      <xdr:col>5</xdr:col>
      <xdr:colOff>14630</xdr:colOff>
      <xdr:row>14</xdr:row>
      <xdr:rowOff>95098</xdr:rowOff>
    </xdr:to>
    <xdr:cxnSp macro="">
      <xdr:nvCxnSpPr>
        <xdr:cNvPr id="18" name="Straight Arrow Connector 17"/>
        <xdr:cNvCxnSpPr/>
      </xdr:nvCxnSpPr>
      <xdr:spPr>
        <a:xfrm>
          <a:off x="4572000" y="2553005"/>
          <a:ext cx="651052" cy="18288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7316</xdr:colOff>
      <xdr:row>17</xdr:row>
      <xdr:rowOff>80468</xdr:rowOff>
    </xdr:from>
    <xdr:to>
      <xdr:col>5</xdr:col>
      <xdr:colOff>1</xdr:colOff>
      <xdr:row>17</xdr:row>
      <xdr:rowOff>87783</xdr:rowOff>
    </xdr:to>
    <xdr:cxnSp macro="">
      <xdr:nvCxnSpPr>
        <xdr:cNvPr id="19" name="Straight Arrow Connector 18"/>
        <xdr:cNvCxnSpPr/>
      </xdr:nvCxnSpPr>
      <xdr:spPr>
        <a:xfrm flipV="1">
          <a:off x="4572001" y="3291841"/>
          <a:ext cx="636422" cy="731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21946</xdr:colOff>
      <xdr:row>6</xdr:row>
      <xdr:rowOff>138989</xdr:rowOff>
    </xdr:from>
    <xdr:to>
      <xdr:col>5</xdr:col>
      <xdr:colOff>0</xdr:colOff>
      <xdr:row>7</xdr:row>
      <xdr:rowOff>117043</xdr:rowOff>
    </xdr:to>
    <xdr:cxnSp macro="">
      <xdr:nvCxnSpPr>
        <xdr:cNvPr id="20" name="Straight Arrow Connector 19"/>
        <xdr:cNvCxnSpPr/>
      </xdr:nvCxnSpPr>
      <xdr:spPr>
        <a:xfrm flipV="1">
          <a:off x="4586631" y="1258215"/>
          <a:ext cx="621791" cy="168249"/>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7315</xdr:colOff>
      <xdr:row>10</xdr:row>
      <xdr:rowOff>124359</xdr:rowOff>
    </xdr:from>
    <xdr:to>
      <xdr:col>4</xdr:col>
      <xdr:colOff>629107</xdr:colOff>
      <xdr:row>11</xdr:row>
      <xdr:rowOff>102413</xdr:rowOff>
    </xdr:to>
    <xdr:cxnSp macro="">
      <xdr:nvCxnSpPr>
        <xdr:cNvPr id="21" name="Straight Arrow Connector 20"/>
        <xdr:cNvCxnSpPr/>
      </xdr:nvCxnSpPr>
      <xdr:spPr>
        <a:xfrm flipV="1">
          <a:off x="4572000" y="2004365"/>
          <a:ext cx="621792" cy="16825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14631</xdr:colOff>
      <xdr:row>14</xdr:row>
      <xdr:rowOff>117044</xdr:rowOff>
    </xdr:from>
    <xdr:to>
      <xdr:col>4</xdr:col>
      <xdr:colOff>636423</xdr:colOff>
      <xdr:row>15</xdr:row>
      <xdr:rowOff>95098</xdr:rowOff>
    </xdr:to>
    <xdr:cxnSp macro="">
      <xdr:nvCxnSpPr>
        <xdr:cNvPr id="22" name="Straight Arrow Connector 21"/>
        <xdr:cNvCxnSpPr/>
      </xdr:nvCxnSpPr>
      <xdr:spPr>
        <a:xfrm flipV="1">
          <a:off x="4579316" y="2757831"/>
          <a:ext cx="621792" cy="168249"/>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256032</xdr:colOff>
      <xdr:row>11</xdr:row>
      <xdr:rowOff>80467</xdr:rowOff>
    </xdr:from>
    <xdr:to>
      <xdr:col>6</xdr:col>
      <xdr:colOff>256032</xdr:colOff>
      <xdr:row>13</xdr:row>
      <xdr:rowOff>138989</xdr:rowOff>
    </xdr:to>
    <xdr:cxnSp macro="">
      <xdr:nvCxnSpPr>
        <xdr:cNvPr id="23" name="Straight Arrow Connector 22"/>
        <xdr:cNvCxnSpPr/>
      </xdr:nvCxnSpPr>
      <xdr:spPr>
        <a:xfrm flipV="1">
          <a:off x="6064301" y="2150669"/>
          <a:ext cx="0" cy="438912"/>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270663</xdr:colOff>
      <xdr:row>14</xdr:row>
      <xdr:rowOff>168249</xdr:rowOff>
    </xdr:from>
    <xdr:to>
      <xdr:col>6</xdr:col>
      <xdr:colOff>270663</xdr:colOff>
      <xdr:row>17</xdr:row>
      <xdr:rowOff>43891</xdr:rowOff>
    </xdr:to>
    <xdr:cxnSp macro="">
      <xdr:nvCxnSpPr>
        <xdr:cNvPr id="24" name="Straight Arrow Connector 23"/>
        <xdr:cNvCxnSpPr/>
      </xdr:nvCxnSpPr>
      <xdr:spPr>
        <a:xfrm flipV="1">
          <a:off x="6078932" y="2809036"/>
          <a:ext cx="0" cy="446228"/>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0</xdr:colOff>
      <xdr:row>6</xdr:row>
      <xdr:rowOff>95097</xdr:rowOff>
    </xdr:from>
    <xdr:to>
      <xdr:col>9</xdr:col>
      <xdr:colOff>14630</xdr:colOff>
      <xdr:row>8</xdr:row>
      <xdr:rowOff>95098</xdr:rowOff>
    </xdr:to>
    <xdr:cxnSp macro="">
      <xdr:nvCxnSpPr>
        <xdr:cNvPr id="25" name="Straight Arrow Connector 24"/>
        <xdr:cNvCxnSpPr/>
      </xdr:nvCxnSpPr>
      <xdr:spPr>
        <a:xfrm>
          <a:off x="7007962" y="1214323"/>
          <a:ext cx="658367" cy="380391"/>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7</xdr:col>
      <xdr:colOff>592531</xdr:colOff>
      <xdr:row>8</xdr:row>
      <xdr:rowOff>138989</xdr:rowOff>
    </xdr:from>
    <xdr:to>
      <xdr:col>9</xdr:col>
      <xdr:colOff>21945</xdr:colOff>
      <xdr:row>10</xdr:row>
      <xdr:rowOff>102412</xdr:rowOff>
    </xdr:to>
    <xdr:cxnSp macro="">
      <xdr:nvCxnSpPr>
        <xdr:cNvPr id="26" name="Straight Arrow Connector 25"/>
        <xdr:cNvCxnSpPr/>
      </xdr:nvCxnSpPr>
      <xdr:spPr>
        <a:xfrm flipV="1">
          <a:off x="7000646" y="1638605"/>
          <a:ext cx="672998" cy="343813"/>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0</xdr:colOff>
      <xdr:row>14</xdr:row>
      <xdr:rowOff>80467</xdr:rowOff>
    </xdr:from>
    <xdr:to>
      <xdr:col>9</xdr:col>
      <xdr:colOff>51206</xdr:colOff>
      <xdr:row>15</xdr:row>
      <xdr:rowOff>131674</xdr:rowOff>
    </xdr:to>
    <xdr:cxnSp macro="">
      <xdr:nvCxnSpPr>
        <xdr:cNvPr id="27" name="Straight Arrow Connector 26"/>
        <xdr:cNvCxnSpPr/>
      </xdr:nvCxnSpPr>
      <xdr:spPr>
        <a:xfrm>
          <a:off x="7007962" y="2721254"/>
          <a:ext cx="694943" cy="241402"/>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0</xdr:colOff>
      <xdr:row>15</xdr:row>
      <xdr:rowOff>146304</xdr:rowOff>
    </xdr:from>
    <xdr:to>
      <xdr:col>9</xdr:col>
      <xdr:colOff>29260</xdr:colOff>
      <xdr:row>17</xdr:row>
      <xdr:rowOff>109727</xdr:rowOff>
    </xdr:to>
    <xdr:cxnSp macro="">
      <xdr:nvCxnSpPr>
        <xdr:cNvPr id="28" name="Straight Arrow Connector 27"/>
        <xdr:cNvCxnSpPr/>
      </xdr:nvCxnSpPr>
      <xdr:spPr>
        <a:xfrm flipV="1">
          <a:off x="7007962" y="2977286"/>
          <a:ext cx="672997" cy="343814"/>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14631</xdr:colOff>
      <xdr:row>10</xdr:row>
      <xdr:rowOff>109728</xdr:rowOff>
    </xdr:from>
    <xdr:to>
      <xdr:col>8</xdr:col>
      <xdr:colOff>621792</xdr:colOff>
      <xdr:row>15</xdr:row>
      <xdr:rowOff>117043</xdr:rowOff>
    </xdr:to>
    <xdr:cxnSp macro="">
      <xdr:nvCxnSpPr>
        <xdr:cNvPr id="29" name="Straight Arrow Connector 28"/>
        <xdr:cNvCxnSpPr/>
      </xdr:nvCxnSpPr>
      <xdr:spPr>
        <a:xfrm>
          <a:off x="7022593" y="1989734"/>
          <a:ext cx="607161" cy="958291"/>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21946</xdr:colOff>
      <xdr:row>8</xdr:row>
      <xdr:rowOff>109728</xdr:rowOff>
    </xdr:from>
    <xdr:to>
      <xdr:col>12</xdr:col>
      <xdr:colOff>299923</xdr:colOff>
      <xdr:row>10</xdr:row>
      <xdr:rowOff>138989</xdr:rowOff>
    </xdr:to>
    <xdr:cxnSp macro="">
      <xdr:nvCxnSpPr>
        <xdr:cNvPr id="30" name="Straight Arrow Connector 29"/>
        <xdr:cNvCxnSpPr/>
      </xdr:nvCxnSpPr>
      <xdr:spPr>
        <a:xfrm>
          <a:off x="9414663" y="1609344"/>
          <a:ext cx="709574" cy="409651"/>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21946</xdr:colOff>
      <xdr:row>12</xdr:row>
      <xdr:rowOff>43891</xdr:rowOff>
    </xdr:from>
    <xdr:to>
      <xdr:col>12</xdr:col>
      <xdr:colOff>292608</xdr:colOff>
      <xdr:row>15</xdr:row>
      <xdr:rowOff>73152</xdr:rowOff>
    </xdr:to>
    <xdr:cxnSp macro="">
      <xdr:nvCxnSpPr>
        <xdr:cNvPr id="31" name="Straight Arrow Connector 30"/>
        <xdr:cNvCxnSpPr/>
      </xdr:nvCxnSpPr>
      <xdr:spPr>
        <a:xfrm flipV="1">
          <a:off x="9414663" y="2304288"/>
          <a:ext cx="702259" cy="599846"/>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0</xdr:colOff>
      <xdr:row>9</xdr:row>
      <xdr:rowOff>102413</xdr:rowOff>
    </xdr:from>
    <xdr:to>
      <xdr:col>5</xdr:col>
      <xdr:colOff>7315</xdr:colOff>
      <xdr:row>10</xdr:row>
      <xdr:rowOff>95098</xdr:rowOff>
    </xdr:to>
    <xdr:cxnSp macro="">
      <xdr:nvCxnSpPr>
        <xdr:cNvPr id="32" name="Straight Arrow Connector 31"/>
        <xdr:cNvCxnSpPr/>
      </xdr:nvCxnSpPr>
      <xdr:spPr>
        <a:xfrm>
          <a:off x="4564685" y="1031443"/>
          <a:ext cx="651052" cy="182881"/>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0</xdr:colOff>
      <xdr:row>13</xdr:row>
      <xdr:rowOff>102413</xdr:rowOff>
    </xdr:from>
    <xdr:to>
      <xdr:col>5</xdr:col>
      <xdr:colOff>7315</xdr:colOff>
      <xdr:row>14</xdr:row>
      <xdr:rowOff>95098</xdr:rowOff>
    </xdr:to>
    <xdr:cxnSp macro="">
      <xdr:nvCxnSpPr>
        <xdr:cNvPr id="33" name="Straight Arrow Connector 32"/>
        <xdr:cNvCxnSpPr/>
      </xdr:nvCxnSpPr>
      <xdr:spPr>
        <a:xfrm>
          <a:off x="4564685" y="1031443"/>
          <a:ext cx="651052" cy="182881"/>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0</xdr:colOff>
      <xdr:row>16</xdr:row>
      <xdr:rowOff>102413</xdr:rowOff>
    </xdr:from>
    <xdr:to>
      <xdr:col>5</xdr:col>
      <xdr:colOff>7315</xdr:colOff>
      <xdr:row>17</xdr:row>
      <xdr:rowOff>95098</xdr:rowOff>
    </xdr:to>
    <xdr:cxnSp macro="">
      <xdr:nvCxnSpPr>
        <xdr:cNvPr id="34" name="Straight Arrow Connector 33"/>
        <xdr:cNvCxnSpPr/>
      </xdr:nvCxnSpPr>
      <xdr:spPr>
        <a:xfrm>
          <a:off x="4564685" y="1031443"/>
          <a:ext cx="651052" cy="182881"/>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cols>
    <col min="1" max="16384" width="8.85546875" style="4"/>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2:K79"/>
  <sheetViews>
    <sheetView tabSelected="1" topLeftCell="F1" zoomScale="87" zoomScaleNormal="87" workbookViewId="0">
      <pane ySplit="1" topLeftCell="A2" activePane="bottomLeft" state="frozen"/>
      <selection pane="bottomLeft" activeCell="K4" sqref="K4"/>
    </sheetView>
  </sheetViews>
  <sheetFormatPr defaultRowHeight="15" x14ac:dyDescent="0.25"/>
  <cols>
    <col min="1" max="1" width="14.7109375" style="33" customWidth="1"/>
    <col min="2" max="2" width="7.42578125" style="22" customWidth="1"/>
    <col min="3" max="3" width="41.7109375" style="28" customWidth="1"/>
    <col min="4" max="4" width="47.7109375" style="28" customWidth="1"/>
    <col min="5" max="5" width="41.7109375" style="28" customWidth="1"/>
    <col min="6" max="6" width="61" style="31" customWidth="1"/>
    <col min="7" max="7" width="51.140625" customWidth="1"/>
    <col min="8" max="8" width="26.85546875" customWidth="1"/>
    <col min="9" max="9" width="26.85546875" style="57" customWidth="1"/>
    <col min="10" max="10" width="26.85546875" style="70" customWidth="1"/>
    <col min="11" max="11" width="14.7109375" style="42" customWidth="1"/>
  </cols>
  <sheetData>
    <row r="2" spans="1:11" ht="15.75" thickBot="1" x14ac:dyDescent="0.3">
      <c r="C2" s="79" t="s">
        <v>4</v>
      </c>
      <c r="D2" s="79"/>
      <c r="E2" s="79"/>
      <c r="F2" s="79"/>
      <c r="G2" s="79"/>
      <c r="H2" s="79"/>
      <c r="I2" s="79"/>
      <c r="J2" s="79"/>
      <c r="K2" s="79"/>
    </row>
    <row r="3" spans="1:11" s="1" customFormat="1" ht="38.25" x14ac:dyDescent="0.25">
      <c r="B3" s="2"/>
      <c r="C3" s="26" t="s">
        <v>0</v>
      </c>
      <c r="D3" s="26" t="s">
        <v>314</v>
      </c>
      <c r="E3" s="5" t="s">
        <v>1</v>
      </c>
      <c r="F3" s="26" t="s">
        <v>315</v>
      </c>
      <c r="G3" s="5" t="s">
        <v>316</v>
      </c>
      <c r="H3" s="5" t="s">
        <v>2</v>
      </c>
      <c r="I3" s="55" t="s">
        <v>6</v>
      </c>
      <c r="J3" s="5" t="s">
        <v>3</v>
      </c>
      <c r="K3" s="5" t="s">
        <v>456</v>
      </c>
    </row>
    <row r="4" spans="1:11" s="1" customFormat="1" ht="15" customHeight="1" x14ac:dyDescent="0.25">
      <c r="A4" s="84" t="s">
        <v>451</v>
      </c>
      <c r="B4" s="84"/>
      <c r="C4" s="84"/>
    </row>
    <row r="5" spans="1:11" s="1" customFormat="1" ht="56.25" x14ac:dyDescent="0.25">
      <c r="B5" s="64">
        <v>1.01</v>
      </c>
      <c r="C5" s="35" t="s">
        <v>444</v>
      </c>
      <c r="E5" s="35" t="s">
        <v>445</v>
      </c>
      <c r="J5" s="73">
        <f>'რისკების გაზომვა'!P7</f>
        <v>1.85</v>
      </c>
    </row>
    <row r="6" spans="1:11" s="1" customFormat="1" ht="22.5" x14ac:dyDescent="0.25">
      <c r="B6" s="64">
        <v>1.02</v>
      </c>
      <c r="C6" s="35" t="s">
        <v>441</v>
      </c>
      <c r="E6" s="35" t="s">
        <v>452</v>
      </c>
      <c r="J6" s="73">
        <f>'რისკების გაზომვა'!P8</f>
        <v>1.9000000000000004</v>
      </c>
    </row>
    <row r="7" spans="1:11" s="1" customFormat="1" ht="22.5" x14ac:dyDescent="0.25">
      <c r="B7" s="64">
        <v>1.03</v>
      </c>
      <c r="C7" s="35" t="s">
        <v>443</v>
      </c>
      <c r="E7" s="35" t="s">
        <v>455</v>
      </c>
      <c r="J7" s="73">
        <f>'რისკების გაზომვა'!P9</f>
        <v>2.1999999999999997</v>
      </c>
    </row>
    <row r="8" spans="1:11" s="1" customFormat="1" ht="33.75" x14ac:dyDescent="0.25">
      <c r="B8" s="64">
        <v>1.04</v>
      </c>
      <c r="C8" s="35" t="s">
        <v>442</v>
      </c>
      <c r="E8" s="35" t="s">
        <v>453</v>
      </c>
      <c r="J8" s="73">
        <f>'რისკების გაზომვა'!P10</f>
        <v>2.1999999999999997</v>
      </c>
    </row>
    <row r="9" spans="1:11" s="3" customFormat="1" ht="15.75" customHeight="1" thickBot="1" x14ac:dyDescent="0.25">
      <c r="A9" s="84" t="s">
        <v>450</v>
      </c>
      <c r="B9" s="84"/>
      <c r="C9" s="84"/>
      <c r="D9" s="1"/>
      <c r="E9" s="1"/>
      <c r="F9" s="1"/>
      <c r="G9" s="1"/>
      <c r="H9" s="1"/>
      <c r="I9" s="1"/>
      <c r="J9" s="73"/>
      <c r="K9" s="1"/>
    </row>
    <row r="10" spans="1:11" ht="90" x14ac:dyDescent="0.25">
      <c r="A10" s="78" t="s">
        <v>160</v>
      </c>
      <c r="B10" s="23">
        <v>2.0099999999999998</v>
      </c>
      <c r="C10" s="35" t="s">
        <v>98</v>
      </c>
      <c r="D10" s="35"/>
      <c r="E10" s="35" t="s">
        <v>145</v>
      </c>
      <c r="G10" s="35"/>
      <c r="H10" s="35" t="str">
        <f t="shared" ref="H10:H19" si="0">C10</f>
        <v>ჯანმრთელობის დაცვის დეპარტამენტი</v>
      </c>
      <c r="I10" s="56" t="s">
        <v>418</v>
      </c>
      <c r="J10" s="70">
        <f>'რისკების გაზომვა'!P12</f>
        <v>1.85</v>
      </c>
      <c r="K10" s="80">
        <v>9400</v>
      </c>
    </row>
    <row r="11" spans="1:11" ht="67.5" x14ac:dyDescent="0.25">
      <c r="A11" s="78"/>
      <c r="B11" s="23">
        <v>2.02</v>
      </c>
      <c r="C11" s="28" t="s">
        <v>99</v>
      </c>
      <c r="E11" s="35" t="s">
        <v>146</v>
      </c>
      <c r="G11" s="35"/>
      <c r="H11" s="35" t="str">
        <f t="shared" si="0"/>
        <v>სოციალური დაცვის დეპარტამენტი</v>
      </c>
      <c r="I11" s="56" t="s">
        <v>418</v>
      </c>
      <c r="J11" s="70">
        <f>'რისკების გაზომვა'!P13</f>
        <v>1.65</v>
      </c>
      <c r="K11" s="81"/>
    </row>
    <row r="12" spans="1:11" ht="45" x14ac:dyDescent="0.25">
      <c r="A12" s="78"/>
      <c r="B12" s="23">
        <v>2.0299999999999998</v>
      </c>
      <c r="C12" s="28" t="s">
        <v>100</v>
      </c>
      <c r="E12" s="35" t="s">
        <v>147</v>
      </c>
      <c r="G12" s="35"/>
      <c r="H12" s="35" t="str">
        <f t="shared" si="0"/>
        <v>შრომისა და დასაქმების პოლიტიკის დეპარტამენტი</v>
      </c>
      <c r="I12" s="56" t="s">
        <v>418</v>
      </c>
      <c r="J12" s="70">
        <f>'რისკების გაზომვა'!P14</f>
        <v>1.85</v>
      </c>
      <c r="K12" s="81"/>
    </row>
    <row r="13" spans="1:11" ht="78.75" x14ac:dyDescent="0.25">
      <c r="A13" s="78"/>
      <c r="B13" s="23">
        <v>2.04</v>
      </c>
      <c r="C13" s="28" t="s">
        <v>101</v>
      </c>
      <c r="E13" s="35" t="s">
        <v>148</v>
      </c>
      <c r="G13" s="35"/>
      <c r="H13" s="35" t="str">
        <f t="shared" si="0"/>
        <v>ინფორმაციული ტექნოლოგიების დეპარტამენტი</v>
      </c>
      <c r="I13" s="56"/>
      <c r="J13" s="70">
        <f>'რისკების გაზომვა'!P15</f>
        <v>1.4499999999999997</v>
      </c>
      <c r="K13" s="81"/>
    </row>
    <row r="14" spans="1:11" ht="78.75" x14ac:dyDescent="0.25">
      <c r="A14" s="78"/>
      <c r="B14" s="23">
        <v>2.0499999999999998</v>
      </c>
      <c r="C14" s="28" t="s">
        <v>102</v>
      </c>
      <c r="E14" s="35" t="s">
        <v>149</v>
      </c>
      <c r="G14" s="35"/>
      <c r="H14" s="35" t="str">
        <f t="shared" si="0"/>
        <v>შრომის პირობების ინსპექტირების დეპარტამენტი</v>
      </c>
      <c r="I14" s="56"/>
      <c r="J14" s="70">
        <f>'რისკების გაზომვა'!P16</f>
        <v>1.85</v>
      </c>
      <c r="K14" s="81"/>
    </row>
    <row r="15" spans="1:11" ht="22.5" x14ac:dyDescent="0.25">
      <c r="A15" s="78"/>
      <c r="B15" s="23">
        <v>2.06</v>
      </c>
      <c r="C15" s="28" t="s">
        <v>103</v>
      </c>
      <c r="E15" s="35" t="s">
        <v>150</v>
      </c>
      <c r="G15" s="35"/>
      <c r="H15" s="35" t="str">
        <f t="shared" si="0"/>
        <v>ეკონომიკური დეპარტამენტი</v>
      </c>
      <c r="I15" s="56" t="s">
        <v>418</v>
      </c>
      <c r="J15" s="70">
        <f>'რისკების გაზომვა'!P17</f>
        <v>1.65</v>
      </c>
      <c r="K15" s="81"/>
    </row>
    <row r="16" spans="1:11" ht="45" x14ac:dyDescent="0.25">
      <c r="A16" s="78"/>
      <c r="B16" s="23">
        <v>2.0699999999999998</v>
      </c>
      <c r="C16" s="28" t="s">
        <v>104</v>
      </c>
      <c r="E16" s="35" t="s">
        <v>151</v>
      </c>
      <c r="G16" s="35"/>
      <c r="H16" s="35" t="str">
        <f t="shared" si="0"/>
        <v>ადმინისტრაციული დეპარტამენტი</v>
      </c>
      <c r="I16" s="56"/>
      <c r="J16" s="70">
        <f>'რისკების გაზომვა'!P18</f>
        <v>2.0500000000000003</v>
      </c>
      <c r="K16" s="81"/>
    </row>
    <row r="17" spans="1:11" ht="67.5" x14ac:dyDescent="0.25">
      <c r="A17" s="78"/>
      <c r="B17" s="23">
        <v>2.08</v>
      </c>
      <c r="C17" s="28" t="s">
        <v>417</v>
      </c>
      <c r="E17" s="35" t="s">
        <v>152</v>
      </c>
      <c r="G17" s="35"/>
      <c r="H17" s="35" t="str">
        <f t="shared" si="0"/>
        <v>ადამიანური რესურსების მართვისა და საერთაშორისო ურთიერთობების დეპარტამენტი</v>
      </c>
      <c r="I17" s="56" t="s">
        <v>418</v>
      </c>
      <c r="J17" s="70">
        <f>'რისკების გაზომვა'!P19</f>
        <v>1.25</v>
      </c>
      <c r="K17" s="81"/>
    </row>
    <row r="18" spans="1:11" ht="78.75" x14ac:dyDescent="0.25">
      <c r="A18" s="78"/>
      <c r="B18" s="23">
        <v>2.09</v>
      </c>
      <c r="C18" s="28" t="s">
        <v>105</v>
      </c>
      <c r="E18" s="35" t="s">
        <v>153</v>
      </c>
      <c r="G18" s="35"/>
      <c r="H18" s="35" t="str">
        <f t="shared" si="0"/>
        <v>იურიდიული დეპარტამენტი</v>
      </c>
      <c r="I18" s="56" t="s">
        <v>418</v>
      </c>
      <c r="J18" s="70">
        <f>'რისკების გაზომვა'!P20</f>
        <v>1.25</v>
      </c>
      <c r="K18" s="81"/>
    </row>
    <row r="19" spans="1:11" ht="90" x14ac:dyDescent="0.25">
      <c r="A19" s="78"/>
      <c r="B19" s="64">
        <v>2.1</v>
      </c>
      <c r="C19" s="28" t="s">
        <v>106</v>
      </c>
      <c r="E19" s="35" t="s">
        <v>154</v>
      </c>
      <c r="G19" s="35"/>
      <c r="H19" s="35" t="str">
        <f t="shared" si="0"/>
        <v>მასმედიასთან და საზოგადოებასთან ურთიერთობის დეპარტამენტი</v>
      </c>
      <c r="I19" s="56" t="s">
        <v>418</v>
      </c>
      <c r="J19" s="70">
        <f>'რისკების გაზომვა'!P21</f>
        <v>1.85</v>
      </c>
      <c r="K19" s="81"/>
    </row>
    <row r="20" spans="1:11" ht="15.75" thickBot="1" x14ac:dyDescent="0.3">
      <c r="A20" s="83" t="s">
        <v>430</v>
      </c>
      <c r="B20" s="83"/>
      <c r="C20" s="83"/>
      <c r="D20" s="52"/>
      <c r="E20" s="52"/>
      <c r="F20" s="35"/>
      <c r="G20" s="35"/>
      <c r="H20" s="35"/>
      <c r="I20" s="56"/>
      <c r="J20" s="70">
        <f>'რისკების გაზომვა'!P22</f>
        <v>0</v>
      </c>
      <c r="K20" s="82"/>
    </row>
    <row r="21" spans="1:11" ht="180" x14ac:dyDescent="0.25">
      <c r="A21" s="33" t="s">
        <v>161</v>
      </c>
      <c r="B21" s="64">
        <v>3</v>
      </c>
      <c r="C21" s="28" t="s">
        <v>107</v>
      </c>
      <c r="E21" s="35" t="s">
        <v>219</v>
      </c>
      <c r="G21" s="35"/>
      <c r="H21" s="35" t="str">
        <f>C21</f>
        <v>სსიპ - სამედიცინო საქმიანობის სახელმწიფო რეგულირების სააგენტო</v>
      </c>
      <c r="I21" s="56"/>
      <c r="J21" s="70">
        <f>'რისკების გაზომვა'!P23</f>
        <v>2.15</v>
      </c>
      <c r="K21" s="43">
        <v>3300</v>
      </c>
    </row>
    <row r="22" spans="1:11" ht="78.75" x14ac:dyDescent="0.25">
      <c r="A22" s="33" t="s">
        <v>162</v>
      </c>
      <c r="B22" s="64">
        <v>4</v>
      </c>
      <c r="C22" s="28" t="s">
        <v>212</v>
      </c>
      <c r="E22" s="35" t="s">
        <v>155</v>
      </c>
      <c r="G22" s="35"/>
      <c r="H22" s="35" t="str">
        <f>C22</f>
        <v>სსიპ - ლ. საყვარელიძის სახელობის დაავადებათა კონტროლისა და საზოგადოებრივი ჯანმრთელობის ეროვნული ცენტრი</v>
      </c>
      <c r="I22" s="56"/>
      <c r="J22" s="70">
        <f>'რისკების გაზომვა'!P24</f>
        <v>2.25</v>
      </c>
      <c r="K22" s="43">
        <v>10400</v>
      </c>
    </row>
    <row r="23" spans="1:11" ht="45" x14ac:dyDescent="0.25">
      <c r="A23" s="33" t="s">
        <v>163</v>
      </c>
      <c r="B23" s="64">
        <v>5</v>
      </c>
      <c r="C23" s="28" t="s">
        <v>108</v>
      </c>
      <c r="E23" s="35" t="s">
        <v>156</v>
      </c>
      <c r="G23" s="35"/>
      <c r="H23" s="35" t="str">
        <f>C23</f>
        <v>სსიპ-სოციალური მომსახურების სააგენტო</v>
      </c>
      <c r="I23" s="56" t="s">
        <v>418</v>
      </c>
      <c r="J23" s="70">
        <f>'რისკების გაზომვა'!P25</f>
        <v>2.25</v>
      </c>
      <c r="K23" s="43">
        <v>21000</v>
      </c>
    </row>
    <row r="24" spans="1:11" ht="67.5" x14ac:dyDescent="0.25">
      <c r="A24" s="33" t="s">
        <v>164</v>
      </c>
      <c r="B24" s="64">
        <v>6</v>
      </c>
      <c r="C24" s="28" t="s">
        <v>109</v>
      </c>
      <c r="E24" s="35" t="s">
        <v>157</v>
      </c>
      <c r="G24" s="35"/>
      <c r="H24" s="35" t="str">
        <f>C24</f>
        <v>სსიპ - ადამიანით ვაჭრობის (ტრეფიკინგის) მსხვერპლთა, დაზარალებულთა დაცვისა და დახმარების სახელმწიფო ფონდი</v>
      </c>
      <c r="I24" s="56" t="s">
        <v>416</v>
      </c>
      <c r="J24" s="70">
        <f>'რისკების გაზომვა'!P26</f>
        <v>1.6500000000000004</v>
      </c>
      <c r="K24" s="43">
        <v>1030</v>
      </c>
    </row>
    <row r="25" spans="1:11" ht="67.5" x14ac:dyDescent="0.25">
      <c r="A25" s="33" t="s">
        <v>165</v>
      </c>
      <c r="B25" s="64">
        <v>7</v>
      </c>
      <c r="C25" s="28" t="s">
        <v>220</v>
      </c>
      <c r="E25" s="35" t="s">
        <v>158</v>
      </c>
      <c r="G25" s="35"/>
      <c r="H25" s="35" t="str">
        <f>C25</f>
        <v>სსიპ - საგანგებო სიტუაციების კოორდინაციისა და გადაუდებელი დახმარების ცენტრი</v>
      </c>
      <c r="I25" s="56"/>
      <c r="J25" s="70">
        <f>'რისკების გაზომვა'!P27</f>
        <v>1.5</v>
      </c>
      <c r="K25" s="43"/>
    </row>
    <row r="26" spans="1:11" ht="15.75" thickBot="1" x14ac:dyDescent="0.3">
      <c r="A26" s="83" t="s">
        <v>5</v>
      </c>
      <c r="B26" s="83"/>
      <c r="C26" s="83"/>
      <c r="D26" s="52"/>
      <c r="E26" s="52"/>
      <c r="F26" s="35"/>
      <c r="G26" s="35"/>
      <c r="H26" s="27"/>
      <c r="I26" s="56"/>
      <c r="J26" s="70">
        <f>'რისკების გაზომვა'!P28</f>
        <v>0</v>
      </c>
      <c r="K26" s="34"/>
    </row>
    <row r="27" spans="1:11" ht="123.75" x14ac:dyDescent="0.25">
      <c r="A27" s="33" t="s">
        <v>166</v>
      </c>
      <c r="B27" s="64">
        <v>8</v>
      </c>
      <c r="C27" s="54" t="s">
        <v>110</v>
      </c>
      <c r="D27" s="35" t="s">
        <v>317</v>
      </c>
      <c r="E27" s="35" t="s">
        <v>412</v>
      </c>
      <c r="F27" s="35" t="s">
        <v>229</v>
      </c>
      <c r="G27" s="35" t="s">
        <v>229</v>
      </c>
      <c r="H27" s="40" t="s">
        <v>159</v>
      </c>
      <c r="I27" s="56"/>
      <c r="J27" s="70">
        <f>'რისკების გაზომვა'!P29</f>
        <v>1.1000000000000001</v>
      </c>
      <c r="K27" s="43">
        <v>1700000</v>
      </c>
    </row>
    <row r="28" spans="1:11" ht="256.5" customHeight="1" x14ac:dyDescent="0.25">
      <c r="A28" s="33" t="s">
        <v>167</v>
      </c>
      <c r="B28" s="64">
        <v>9</v>
      </c>
      <c r="C28" s="54" t="s">
        <v>313</v>
      </c>
      <c r="D28" s="35" t="s">
        <v>319</v>
      </c>
      <c r="E28" s="35" t="s">
        <v>318</v>
      </c>
      <c r="F28" s="35" t="s">
        <v>230</v>
      </c>
      <c r="G28" s="35" t="s">
        <v>230</v>
      </c>
      <c r="H28" s="40" t="s">
        <v>159</v>
      </c>
      <c r="I28" s="56"/>
      <c r="J28" s="70">
        <f>'რისკების გაზომვა'!P30</f>
        <v>1.65</v>
      </c>
      <c r="K28" s="43">
        <v>680000</v>
      </c>
    </row>
    <row r="29" spans="1:11" ht="90" customHeight="1" x14ac:dyDescent="0.25">
      <c r="A29" s="33" t="s">
        <v>168</v>
      </c>
      <c r="B29" s="64">
        <v>10</v>
      </c>
      <c r="C29" s="54" t="s">
        <v>111</v>
      </c>
      <c r="D29" s="35" t="s">
        <v>321</v>
      </c>
      <c r="E29" s="35" t="s">
        <v>320</v>
      </c>
      <c r="F29" s="35"/>
      <c r="G29" s="35"/>
      <c r="H29" s="39" t="s">
        <v>159</v>
      </c>
      <c r="J29" s="70">
        <f>'რისკების გაზომვა'!P31</f>
        <v>0</v>
      </c>
      <c r="K29" s="43">
        <v>28200</v>
      </c>
    </row>
    <row r="30" spans="1:11" ht="135" x14ac:dyDescent="0.25">
      <c r="A30" s="33" t="s">
        <v>169</v>
      </c>
      <c r="B30" s="23">
        <v>10.01</v>
      </c>
      <c r="C30" s="28" t="s">
        <v>112</v>
      </c>
      <c r="D30" s="35" t="s">
        <v>323</v>
      </c>
      <c r="E30" s="35" t="s">
        <v>322</v>
      </c>
      <c r="F30" s="35" t="s">
        <v>232</v>
      </c>
      <c r="G30" s="35" t="s">
        <v>233</v>
      </c>
      <c r="H30" s="39" t="s">
        <v>159</v>
      </c>
      <c r="I30" s="56"/>
      <c r="J30" s="70">
        <f>'რისკების გაზომვა'!P32</f>
        <v>1.9</v>
      </c>
      <c r="K30" s="43">
        <v>1800</v>
      </c>
    </row>
    <row r="31" spans="1:11" ht="180" x14ac:dyDescent="0.25">
      <c r="A31" s="33" t="s">
        <v>170</v>
      </c>
      <c r="B31" s="23">
        <v>10.02</v>
      </c>
      <c r="C31" s="28" t="s">
        <v>234</v>
      </c>
      <c r="D31" s="35" t="s">
        <v>325</v>
      </c>
      <c r="E31" s="35" t="s">
        <v>324</v>
      </c>
      <c r="F31" s="35" t="s">
        <v>244</v>
      </c>
      <c r="G31" s="35" t="s">
        <v>245</v>
      </c>
      <c r="H31" s="39" t="s">
        <v>159</v>
      </c>
      <c r="I31" s="56"/>
      <c r="J31" s="70">
        <f>'რისკების გაზომვა'!P33</f>
        <v>1.85</v>
      </c>
      <c r="K31" s="43">
        <v>1700</v>
      </c>
    </row>
    <row r="32" spans="1:11" ht="270" x14ac:dyDescent="0.25">
      <c r="A32" s="33" t="s">
        <v>171</v>
      </c>
      <c r="B32" s="23">
        <v>10.029999999999999</v>
      </c>
      <c r="C32" s="28" t="s">
        <v>235</v>
      </c>
      <c r="D32" s="35" t="s">
        <v>327</v>
      </c>
      <c r="E32" s="35" t="s">
        <v>326</v>
      </c>
      <c r="F32" s="35" t="s">
        <v>246</v>
      </c>
      <c r="G32" s="35" t="s">
        <v>247</v>
      </c>
      <c r="H32" s="39" t="s">
        <v>159</v>
      </c>
      <c r="J32" s="70">
        <f>'რისკების გაზომვა'!P34</f>
        <v>2.0500000000000003</v>
      </c>
      <c r="K32" s="43">
        <v>2950</v>
      </c>
    </row>
    <row r="33" spans="1:11" ht="123.75" x14ac:dyDescent="0.25">
      <c r="A33" s="33" t="s">
        <v>172</v>
      </c>
      <c r="B33" s="23">
        <v>10.039999999999999</v>
      </c>
      <c r="C33" s="28" t="s">
        <v>236</v>
      </c>
      <c r="D33" s="35" t="s">
        <v>329</v>
      </c>
      <c r="E33" s="35" t="s">
        <v>328</v>
      </c>
      <c r="F33" s="35" t="s">
        <v>248</v>
      </c>
      <c r="G33" s="35" t="s">
        <v>248</v>
      </c>
      <c r="H33" s="39" t="s">
        <v>159</v>
      </c>
      <c r="J33" s="70">
        <f>'რისკების გაზომვა'!P35</f>
        <v>2.0500000000000003</v>
      </c>
      <c r="K33" s="43">
        <v>40</v>
      </c>
    </row>
    <row r="34" spans="1:11" ht="236.25" x14ac:dyDescent="0.25">
      <c r="A34" s="33" t="s">
        <v>173</v>
      </c>
      <c r="B34" s="23">
        <v>10.050000000000001</v>
      </c>
      <c r="C34" s="28" t="s">
        <v>237</v>
      </c>
      <c r="D34" s="35" t="s">
        <v>331</v>
      </c>
      <c r="E34" s="35" t="s">
        <v>330</v>
      </c>
      <c r="F34" s="35" t="s">
        <v>249</v>
      </c>
      <c r="G34" s="35" t="s">
        <v>250</v>
      </c>
      <c r="H34" s="39" t="s">
        <v>159</v>
      </c>
      <c r="J34" s="70">
        <f>'რისკების გაზომვა'!P36</f>
        <v>2.4500000000000006</v>
      </c>
      <c r="K34" s="43">
        <v>4000</v>
      </c>
    </row>
    <row r="35" spans="1:11" ht="213.75" x14ac:dyDescent="0.25">
      <c r="A35" s="33" t="s">
        <v>174</v>
      </c>
      <c r="B35" s="23">
        <v>10.06</v>
      </c>
      <c r="C35" s="28" t="s">
        <v>238</v>
      </c>
      <c r="D35" s="35" t="s">
        <v>333</v>
      </c>
      <c r="E35" s="35" t="s">
        <v>332</v>
      </c>
      <c r="F35" s="35" t="s">
        <v>251</v>
      </c>
      <c r="G35" s="35" t="s">
        <v>252</v>
      </c>
      <c r="H35" s="39" t="s">
        <v>159</v>
      </c>
      <c r="J35" s="70">
        <f>'რისკების გაზომვა'!P37</f>
        <v>2.25</v>
      </c>
      <c r="K35" s="43">
        <v>4100</v>
      </c>
    </row>
    <row r="36" spans="1:11" ht="90" x14ac:dyDescent="0.25">
      <c r="A36" s="33" t="s">
        <v>175</v>
      </c>
      <c r="B36" s="23">
        <v>10.07</v>
      </c>
      <c r="C36" s="28" t="s">
        <v>239</v>
      </c>
      <c r="D36" s="35" t="s">
        <v>335</v>
      </c>
      <c r="E36" s="35" t="s">
        <v>334</v>
      </c>
      <c r="F36" s="35" t="s">
        <v>253</v>
      </c>
      <c r="G36" s="35" t="s">
        <v>253</v>
      </c>
      <c r="H36" s="39" t="s">
        <v>159</v>
      </c>
      <c r="J36" s="70">
        <f>'რისკების გაზომვა'!P38</f>
        <v>2.25</v>
      </c>
      <c r="K36" s="43">
        <v>48</v>
      </c>
    </row>
    <row r="37" spans="1:11" ht="247.5" x14ac:dyDescent="0.25">
      <c r="A37" s="33" t="s">
        <v>176</v>
      </c>
      <c r="B37" s="23">
        <v>10.08</v>
      </c>
      <c r="C37" s="28" t="s">
        <v>240</v>
      </c>
      <c r="D37" s="35" t="s">
        <v>337</v>
      </c>
      <c r="E37" s="35" t="s">
        <v>336</v>
      </c>
      <c r="F37" s="35" t="s">
        <v>254</v>
      </c>
      <c r="G37" s="35" t="s">
        <v>254</v>
      </c>
      <c r="H37" s="39" t="s">
        <v>159</v>
      </c>
      <c r="J37" s="70">
        <f>'რისკების გაზომვა'!P39</f>
        <v>1.85</v>
      </c>
      <c r="K37" s="43">
        <v>370</v>
      </c>
    </row>
    <row r="38" spans="1:11" ht="157.5" x14ac:dyDescent="0.25">
      <c r="A38" s="33" t="s">
        <v>177</v>
      </c>
      <c r="B38" s="23">
        <v>10.09</v>
      </c>
      <c r="C38" s="28" t="s">
        <v>241</v>
      </c>
      <c r="D38" s="35" t="s">
        <v>339</v>
      </c>
      <c r="E38" s="35" t="s">
        <v>338</v>
      </c>
      <c r="F38" s="35" t="s">
        <v>255</v>
      </c>
      <c r="G38" s="35" t="s">
        <v>256</v>
      </c>
      <c r="H38" s="39" t="s">
        <v>159</v>
      </c>
      <c r="I38" s="56" t="s">
        <v>419</v>
      </c>
      <c r="J38" s="70">
        <f>'რისკების გაზომვა'!P40</f>
        <v>2.0500000000000003</v>
      </c>
      <c r="K38" s="43">
        <v>8180</v>
      </c>
    </row>
    <row r="39" spans="1:11" ht="213.75" x14ac:dyDescent="0.25">
      <c r="A39" s="33" t="s">
        <v>221</v>
      </c>
      <c r="B39" s="64">
        <v>10.1</v>
      </c>
      <c r="C39" s="28" t="s">
        <v>242</v>
      </c>
      <c r="D39" s="35" t="s">
        <v>341</v>
      </c>
      <c r="E39" s="35" t="s">
        <v>340</v>
      </c>
      <c r="F39" s="35" t="s">
        <v>257</v>
      </c>
      <c r="G39" s="35" t="s">
        <v>258</v>
      </c>
      <c r="H39" s="39" t="s">
        <v>159</v>
      </c>
      <c r="J39" s="70">
        <f>'რისკების გაზომვა'!P41</f>
        <v>1.85</v>
      </c>
      <c r="K39" s="43">
        <v>2350</v>
      </c>
    </row>
    <row r="40" spans="1:11" ht="112.5" x14ac:dyDescent="0.25">
      <c r="A40" s="33" t="s">
        <v>178</v>
      </c>
      <c r="B40" s="23">
        <v>10.11</v>
      </c>
      <c r="C40" s="28" t="s">
        <v>343</v>
      </c>
      <c r="D40" s="35" t="s">
        <v>344</v>
      </c>
      <c r="E40" s="35" t="s">
        <v>342</v>
      </c>
      <c r="F40" s="35" t="s">
        <v>259</v>
      </c>
      <c r="G40" s="35" t="s">
        <v>260</v>
      </c>
      <c r="H40" s="39" t="s">
        <v>159</v>
      </c>
      <c r="J40" s="70">
        <f>'რისკების გაზომვა'!P42</f>
        <v>1.85</v>
      </c>
      <c r="K40" s="43">
        <v>800</v>
      </c>
    </row>
    <row r="41" spans="1:11" ht="180" x14ac:dyDescent="0.25">
      <c r="A41" s="33" t="s">
        <v>179</v>
      </c>
      <c r="B41" s="23">
        <v>10.119999999999999</v>
      </c>
      <c r="C41" s="28" t="s">
        <v>243</v>
      </c>
      <c r="D41" s="35" t="s">
        <v>346</v>
      </c>
      <c r="E41" s="35" t="s">
        <v>345</v>
      </c>
      <c r="F41" s="35" t="s">
        <v>261</v>
      </c>
      <c r="G41" s="35" t="s">
        <v>262</v>
      </c>
      <c r="H41" s="39" t="s">
        <v>159</v>
      </c>
      <c r="J41" s="70">
        <f>'რისკების გაზომვა'!P43</f>
        <v>1.85</v>
      </c>
      <c r="K41" s="43">
        <v>1400</v>
      </c>
    </row>
    <row r="42" spans="1:11" ht="168.75" x14ac:dyDescent="0.25">
      <c r="A42" s="33" t="s">
        <v>180</v>
      </c>
      <c r="B42" s="23">
        <v>10.130000000000001</v>
      </c>
      <c r="C42" s="28" t="s">
        <v>113</v>
      </c>
      <c r="D42" s="35" t="s">
        <v>348</v>
      </c>
      <c r="E42" s="35" t="s">
        <v>347</v>
      </c>
      <c r="F42" s="35" t="s">
        <v>263</v>
      </c>
      <c r="G42" s="35" t="s">
        <v>264</v>
      </c>
      <c r="H42" s="39" t="s">
        <v>159</v>
      </c>
      <c r="J42" s="70">
        <f>'რისკების გაზომვა'!P44</f>
        <v>1.85</v>
      </c>
      <c r="K42" s="43">
        <v>198</v>
      </c>
    </row>
    <row r="43" spans="1:11" ht="123.75" x14ac:dyDescent="0.25">
      <c r="A43" s="33" t="s">
        <v>181</v>
      </c>
      <c r="B43" s="23">
        <v>10.14</v>
      </c>
      <c r="C43" s="28" t="s">
        <v>231</v>
      </c>
      <c r="D43" s="35" t="s">
        <v>350</v>
      </c>
      <c r="E43" s="35" t="s">
        <v>349</v>
      </c>
      <c r="F43" s="35" t="s">
        <v>265</v>
      </c>
      <c r="G43" s="35" t="s">
        <v>266</v>
      </c>
      <c r="H43" s="39" t="s">
        <v>159</v>
      </c>
      <c r="J43" s="70">
        <f>'რისკების გაზომვა'!P45</f>
        <v>2.0500000000000003</v>
      </c>
      <c r="K43" s="43">
        <v>264</v>
      </c>
    </row>
    <row r="44" spans="1:11" s="24" customFormat="1" ht="225" x14ac:dyDescent="0.25">
      <c r="A44" s="41" t="s">
        <v>222</v>
      </c>
      <c r="B44" s="64">
        <v>11</v>
      </c>
      <c r="C44" s="28" t="s">
        <v>223</v>
      </c>
      <c r="D44" s="35" t="s">
        <v>352</v>
      </c>
      <c r="E44" s="35" t="s">
        <v>351</v>
      </c>
      <c r="F44" s="35" t="s">
        <v>268</v>
      </c>
      <c r="G44" s="35" t="s">
        <v>268</v>
      </c>
      <c r="H44" s="39" t="s">
        <v>159</v>
      </c>
      <c r="I44" s="57"/>
      <c r="J44" s="70">
        <f>'რისკების გაზომვა'!P46</f>
        <v>2.0500000000000003</v>
      </c>
      <c r="K44" s="43">
        <v>55000</v>
      </c>
    </row>
    <row r="45" spans="1:11" s="24" customFormat="1" ht="247.5" x14ac:dyDescent="0.25">
      <c r="A45" s="41" t="s">
        <v>267</v>
      </c>
      <c r="B45" s="62">
        <v>12</v>
      </c>
      <c r="C45" s="28" t="s">
        <v>224</v>
      </c>
      <c r="D45" s="35" t="s">
        <v>413</v>
      </c>
      <c r="E45" s="35" t="s">
        <v>353</v>
      </c>
      <c r="F45" s="35" t="s">
        <v>269</v>
      </c>
      <c r="G45" s="35" t="s">
        <v>269</v>
      </c>
      <c r="H45" s="35" t="s">
        <v>307</v>
      </c>
      <c r="I45" s="57"/>
      <c r="J45" s="70">
        <f>'რისკების გაზომვა'!P47</f>
        <v>1.7000000000000002</v>
      </c>
      <c r="K45" s="43">
        <v>5100</v>
      </c>
    </row>
    <row r="46" spans="1:11" x14ac:dyDescent="0.25">
      <c r="A46" s="33" t="s">
        <v>182</v>
      </c>
      <c r="B46" s="62">
        <v>13</v>
      </c>
      <c r="C46" s="38" t="s">
        <v>114</v>
      </c>
      <c r="D46" s="35"/>
      <c r="E46" s="35"/>
      <c r="F46" s="35"/>
      <c r="G46" s="35"/>
      <c r="H46" s="24"/>
      <c r="J46" s="70">
        <f>'რისკების გაზომვა'!P48</f>
        <v>0.95000000000000007</v>
      </c>
      <c r="K46" s="43">
        <v>983370</v>
      </c>
    </row>
    <row r="47" spans="1:11" ht="123.75" x14ac:dyDescent="0.25">
      <c r="A47" s="33" t="s">
        <v>183</v>
      </c>
      <c r="B47" s="22">
        <v>13.01</v>
      </c>
      <c r="C47" s="59" t="s">
        <v>115</v>
      </c>
      <c r="D47" s="35" t="s">
        <v>354</v>
      </c>
      <c r="E47" s="35" t="s">
        <v>414</v>
      </c>
      <c r="F47" s="35" t="s">
        <v>270</v>
      </c>
      <c r="G47" s="35" t="s">
        <v>271</v>
      </c>
      <c r="H47" s="39" t="s">
        <v>159</v>
      </c>
      <c r="J47" s="70">
        <f>'რისკების გაზომვა'!P49</f>
        <v>2.4500000000000002</v>
      </c>
      <c r="K47" s="43">
        <v>704000</v>
      </c>
    </row>
    <row r="48" spans="1:11" ht="84" x14ac:dyDescent="0.25">
      <c r="A48" s="33" t="s">
        <v>184</v>
      </c>
      <c r="B48" s="22">
        <v>13.02</v>
      </c>
      <c r="C48" s="54" t="s">
        <v>116</v>
      </c>
      <c r="D48" s="35"/>
      <c r="E48" s="35"/>
      <c r="F48" s="35"/>
      <c r="G48" s="35"/>
      <c r="H48" s="39" t="s">
        <v>309</v>
      </c>
      <c r="J48" s="70">
        <f>'რისკების გაზომვა'!P50</f>
        <v>0</v>
      </c>
      <c r="K48" s="43">
        <v>98470</v>
      </c>
    </row>
    <row r="49" spans="1:11" ht="393.75" x14ac:dyDescent="0.25">
      <c r="A49" s="33" t="s">
        <v>185</v>
      </c>
      <c r="B49" s="22">
        <v>13.03</v>
      </c>
      <c r="C49" s="28" t="s">
        <v>117</v>
      </c>
      <c r="D49" s="35" t="s">
        <v>355</v>
      </c>
      <c r="E49" s="35" t="s">
        <v>415</v>
      </c>
      <c r="F49" s="44" t="s">
        <v>272</v>
      </c>
      <c r="G49" s="35" t="s">
        <v>273</v>
      </c>
      <c r="H49" s="39" t="s">
        <v>212</v>
      </c>
      <c r="J49" s="70">
        <f>'რისკების გაზომვა'!P51</f>
        <v>2.25</v>
      </c>
      <c r="K49" s="43">
        <v>1900</v>
      </c>
    </row>
    <row r="50" spans="1:11" ht="326.25" x14ac:dyDescent="0.25">
      <c r="A50" s="33" t="s">
        <v>186</v>
      </c>
      <c r="B50" s="22">
        <v>13.04</v>
      </c>
      <c r="C50" s="28" t="s">
        <v>118</v>
      </c>
      <c r="D50" s="35" t="s">
        <v>357</v>
      </c>
      <c r="E50" s="35" t="s">
        <v>356</v>
      </c>
      <c r="F50" s="35" t="s">
        <v>274</v>
      </c>
      <c r="G50" s="35" t="s">
        <v>275</v>
      </c>
      <c r="H50" s="39" t="s">
        <v>212</v>
      </c>
      <c r="I50" s="56" t="s">
        <v>421</v>
      </c>
      <c r="J50" s="70">
        <f>'რისკების გაზომვა'!P52</f>
        <v>2.15</v>
      </c>
      <c r="K50" s="43">
        <v>22400</v>
      </c>
    </row>
    <row r="51" spans="1:11" ht="315" x14ac:dyDescent="0.25">
      <c r="A51" s="33" t="s">
        <v>187</v>
      </c>
      <c r="B51" s="22">
        <v>13.05</v>
      </c>
      <c r="C51" s="28" t="s">
        <v>119</v>
      </c>
      <c r="D51" s="35" t="s">
        <v>359</v>
      </c>
      <c r="E51" s="35" t="s">
        <v>358</v>
      </c>
      <c r="F51" s="35" t="s">
        <v>276</v>
      </c>
      <c r="G51" s="35" t="s">
        <v>277</v>
      </c>
      <c r="H51" s="39" t="s">
        <v>212</v>
      </c>
      <c r="J51" s="70">
        <f>'რისკების გაზომვა'!P53</f>
        <v>1.85</v>
      </c>
      <c r="K51" s="43">
        <v>1700</v>
      </c>
    </row>
    <row r="52" spans="1:11" ht="146.25" x14ac:dyDescent="0.25">
      <c r="A52" s="33" t="s">
        <v>188</v>
      </c>
      <c r="B52" s="22">
        <v>13.06</v>
      </c>
      <c r="C52" s="28" t="s">
        <v>120</v>
      </c>
      <c r="D52" s="35" t="s">
        <v>361</v>
      </c>
      <c r="E52" s="35" t="s">
        <v>360</v>
      </c>
      <c r="F52" s="35" t="s">
        <v>278</v>
      </c>
      <c r="G52" s="35" t="s">
        <v>278</v>
      </c>
      <c r="H52" s="39" t="s">
        <v>212</v>
      </c>
      <c r="J52" s="70">
        <f>'რისკების გაზომვა'!P54</f>
        <v>1.85</v>
      </c>
      <c r="K52" s="43">
        <v>1800</v>
      </c>
    </row>
    <row r="53" spans="1:11" ht="168.75" x14ac:dyDescent="0.25">
      <c r="A53" s="33" t="s">
        <v>189</v>
      </c>
      <c r="B53" s="22">
        <v>13.07</v>
      </c>
      <c r="C53" s="28" t="s">
        <v>121</v>
      </c>
      <c r="D53" s="35" t="s">
        <v>363</v>
      </c>
      <c r="E53" s="35" t="s">
        <v>362</v>
      </c>
      <c r="F53" s="35" t="s">
        <v>279</v>
      </c>
      <c r="G53" s="35" t="s">
        <v>280</v>
      </c>
      <c r="H53" s="39" t="s">
        <v>212</v>
      </c>
      <c r="J53" s="70">
        <f>'რისკების გაზომვა'!P55</f>
        <v>2.2000000000000002</v>
      </c>
      <c r="K53" s="43">
        <v>260</v>
      </c>
    </row>
    <row r="54" spans="1:11" s="50" customFormat="1" ht="24" x14ac:dyDescent="0.25">
      <c r="A54" s="45" t="s">
        <v>190</v>
      </c>
      <c r="B54" s="46"/>
      <c r="C54" s="47" t="s">
        <v>122</v>
      </c>
      <c r="D54" s="35"/>
      <c r="E54" s="35"/>
      <c r="F54" s="48"/>
      <c r="G54" s="48"/>
      <c r="H54" s="49" t="s">
        <v>213</v>
      </c>
      <c r="I54" s="58"/>
      <c r="J54" s="70">
        <f>'რისკების გაზომვა'!P56</f>
        <v>0</v>
      </c>
      <c r="K54" s="61">
        <v>8100</v>
      </c>
    </row>
    <row r="55" spans="1:11" ht="326.25" x14ac:dyDescent="0.25">
      <c r="A55" s="33" t="s">
        <v>191</v>
      </c>
      <c r="B55" s="22">
        <v>13.08</v>
      </c>
      <c r="C55" s="28" t="s">
        <v>123</v>
      </c>
      <c r="D55" s="35" t="s">
        <v>365</v>
      </c>
      <c r="E55" s="35" t="s">
        <v>364</v>
      </c>
      <c r="F55" s="35" t="s">
        <v>281</v>
      </c>
      <c r="G55" s="35" t="s">
        <v>282</v>
      </c>
      <c r="H55" s="39" t="s">
        <v>214</v>
      </c>
      <c r="J55" s="70">
        <f>'რისკების გაზომვა'!P57</f>
        <v>1.85</v>
      </c>
      <c r="K55" s="43">
        <v>15580</v>
      </c>
    </row>
    <row r="56" spans="1:11" ht="405" x14ac:dyDescent="0.25">
      <c r="A56" s="33" t="s">
        <v>192</v>
      </c>
      <c r="B56" s="22">
        <v>13.09</v>
      </c>
      <c r="C56" s="28" t="s">
        <v>124</v>
      </c>
      <c r="D56" s="35" t="s">
        <v>367</v>
      </c>
      <c r="E56" s="35" t="s">
        <v>366</v>
      </c>
      <c r="F56" s="35" t="s">
        <v>283</v>
      </c>
      <c r="G56" s="35" t="s">
        <v>283</v>
      </c>
      <c r="H56" s="39" t="s">
        <v>215</v>
      </c>
      <c r="J56" s="70">
        <f>'რისკების გაზომვა'!P58</f>
        <v>1.5</v>
      </c>
      <c r="K56" s="43">
        <v>10030</v>
      </c>
    </row>
    <row r="57" spans="1:11" ht="190.5" customHeight="1" x14ac:dyDescent="0.25">
      <c r="A57" s="33" t="s">
        <v>193</v>
      </c>
      <c r="B57" s="62">
        <v>13.1</v>
      </c>
      <c r="C57" s="28" t="s">
        <v>125</v>
      </c>
      <c r="D57" s="35" t="s">
        <v>369</v>
      </c>
      <c r="E57" s="35" t="s">
        <v>368</v>
      </c>
      <c r="F57" s="35" t="s">
        <v>284</v>
      </c>
      <c r="G57" s="51" t="s">
        <v>285</v>
      </c>
      <c r="H57" s="39" t="s">
        <v>216</v>
      </c>
      <c r="J57" s="70">
        <f>'რისკების გაზომვა'!P59</f>
        <v>2.0500000000000003</v>
      </c>
      <c r="K57" s="43">
        <v>8000</v>
      </c>
    </row>
    <row r="58" spans="1:11" ht="225" x14ac:dyDescent="0.25">
      <c r="A58" s="33" t="s">
        <v>194</v>
      </c>
      <c r="B58" s="25" t="s">
        <v>446</v>
      </c>
      <c r="C58" s="28" t="s">
        <v>126</v>
      </c>
      <c r="D58" s="35" t="s">
        <v>371</v>
      </c>
      <c r="E58" s="35" t="s">
        <v>370</v>
      </c>
      <c r="F58" s="35" t="s">
        <v>286</v>
      </c>
      <c r="G58" s="35" t="s">
        <v>286</v>
      </c>
      <c r="H58" s="39" t="s">
        <v>159</v>
      </c>
      <c r="I58" s="56" t="s">
        <v>420</v>
      </c>
      <c r="J58" s="70">
        <f>'რისკების გაზომვა'!P60</f>
        <v>1.6</v>
      </c>
      <c r="K58" s="43">
        <v>9200</v>
      </c>
    </row>
    <row r="59" spans="1:11" ht="281.25" x14ac:dyDescent="0.25">
      <c r="A59" s="33" t="s">
        <v>195</v>
      </c>
      <c r="B59" s="22">
        <v>13.12</v>
      </c>
      <c r="C59" s="28" t="s">
        <v>127</v>
      </c>
      <c r="D59" s="35" t="s">
        <v>373</v>
      </c>
      <c r="E59" s="35" t="s">
        <v>372</v>
      </c>
      <c r="F59" s="35" t="s">
        <v>287</v>
      </c>
      <c r="G59" s="35" t="s">
        <v>287</v>
      </c>
      <c r="H59" s="39" t="s">
        <v>212</v>
      </c>
      <c r="J59" s="70">
        <f>'რისკების გაზომვა'!P61</f>
        <v>1.7999999999999998</v>
      </c>
      <c r="K59" s="43">
        <v>1100</v>
      </c>
    </row>
    <row r="60" spans="1:11" ht="112.5" x14ac:dyDescent="0.25">
      <c r="A60" s="33" t="s">
        <v>196</v>
      </c>
      <c r="B60" s="22">
        <v>13.13</v>
      </c>
      <c r="C60" s="28" t="s">
        <v>128</v>
      </c>
      <c r="D60" s="35" t="s">
        <v>375</v>
      </c>
      <c r="E60" s="35" t="s">
        <v>374</v>
      </c>
      <c r="F60" s="35" t="s">
        <v>288</v>
      </c>
      <c r="G60" s="35" t="s">
        <v>288</v>
      </c>
      <c r="H60" s="39" t="s">
        <v>310</v>
      </c>
      <c r="J60" s="70">
        <f>'რისკების გაზომვა'!P62</f>
        <v>1.5</v>
      </c>
      <c r="K60" s="43">
        <v>16000</v>
      </c>
    </row>
    <row r="61" spans="1:11" ht="63" customHeight="1" x14ac:dyDescent="0.25">
      <c r="A61" s="33" t="s">
        <v>197</v>
      </c>
      <c r="B61" s="62">
        <v>14</v>
      </c>
      <c r="C61" s="54" t="s">
        <v>129</v>
      </c>
      <c r="D61" s="35" t="s">
        <v>377</v>
      </c>
      <c r="E61" s="35" t="s">
        <v>376</v>
      </c>
      <c r="F61" s="35" t="s">
        <v>289</v>
      </c>
      <c r="G61" s="35" t="s">
        <v>289</v>
      </c>
      <c r="H61" s="39" t="s">
        <v>311</v>
      </c>
      <c r="J61" s="70">
        <f>'რისკების გაზომვა'!P63</f>
        <v>0</v>
      </c>
      <c r="K61" s="43">
        <v>180100</v>
      </c>
    </row>
    <row r="62" spans="1:11" ht="154.5" customHeight="1" x14ac:dyDescent="0.25">
      <c r="A62" s="33" t="s">
        <v>198</v>
      </c>
      <c r="B62" s="62">
        <v>14.01</v>
      </c>
      <c r="C62" s="28" t="s">
        <v>130</v>
      </c>
      <c r="D62" s="35" t="s">
        <v>379</v>
      </c>
      <c r="E62" s="35" t="s">
        <v>378</v>
      </c>
      <c r="F62" s="35" t="s">
        <v>290</v>
      </c>
      <c r="G62" s="35" t="s">
        <v>290</v>
      </c>
      <c r="H62" s="39" t="s">
        <v>159</v>
      </c>
      <c r="J62" s="70">
        <f>'რისკების გაზომვა'!P64</f>
        <v>1.85</v>
      </c>
      <c r="K62" s="43">
        <v>21000</v>
      </c>
    </row>
    <row r="63" spans="1:11" ht="60.75" customHeight="1" x14ac:dyDescent="0.25">
      <c r="A63" s="33" t="s">
        <v>199</v>
      </c>
      <c r="B63" s="22">
        <v>14.02</v>
      </c>
      <c r="C63" s="28" t="s">
        <v>131</v>
      </c>
      <c r="D63" s="35" t="s">
        <v>381</v>
      </c>
      <c r="E63" s="35" t="s">
        <v>380</v>
      </c>
      <c r="F63" s="35" t="s">
        <v>291</v>
      </c>
      <c r="G63" s="35" t="s">
        <v>291</v>
      </c>
      <c r="H63" s="39" t="s">
        <v>159</v>
      </c>
      <c r="J63" s="70">
        <f>'რისკების გაზომვა'!P65</f>
        <v>2.25</v>
      </c>
      <c r="K63" s="43">
        <v>13000</v>
      </c>
    </row>
    <row r="64" spans="1:11" ht="67.5" customHeight="1" x14ac:dyDescent="0.25">
      <c r="A64" s="33" t="s">
        <v>200</v>
      </c>
      <c r="B64" s="22">
        <v>14.03</v>
      </c>
      <c r="C64" s="28" t="s">
        <v>132</v>
      </c>
      <c r="D64" s="35" t="s">
        <v>383</v>
      </c>
      <c r="E64" s="35" t="s">
        <v>382</v>
      </c>
      <c r="F64" s="35" t="s">
        <v>292</v>
      </c>
      <c r="G64" s="35" t="s">
        <v>292</v>
      </c>
      <c r="H64" s="39" t="s">
        <v>159</v>
      </c>
      <c r="J64" s="70">
        <f>'რისკების გაზომვა'!P66</f>
        <v>2.25</v>
      </c>
      <c r="K64" s="43">
        <v>2000</v>
      </c>
    </row>
    <row r="65" spans="1:11" ht="112.5" x14ac:dyDescent="0.25">
      <c r="A65" s="33" t="s">
        <v>201</v>
      </c>
      <c r="B65" s="22">
        <v>14.04</v>
      </c>
      <c r="C65" s="28" t="s">
        <v>133</v>
      </c>
      <c r="D65" s="35" t="s">
        <v>385</v>
      </c>
      <c r="E65" s="35" t="s">
        <v>384</v>
      </c>
      <c r="F65" s="35" t="s">
        <v>293</v>
      </c>
      <c r="G65" s="35" t="s">
        <v>293</v>
      </c>
      <c r="H65" s="39" t="s">
        <v>159</v>
      </c>
      <c r="I65" s="56" t="s">
        <v>416</v>
      </c>
      <c r="J65" s="70">
        <f>'რისკების გაზომვა'!P67</f>
        <v>2</v>
      </c>
      <c r="K65" s="43">
        <v>35000</v>
      </c>
    </row>
    <row r="66" spans="1:11" ht="90" x14ac:dyDescent="0.25">
      <c r="A66" s="33" t="s">
        <v>202</v>
      </c>
      <c r="B66" s="22">
        <v>14.05</v>
      </c>
      <c r="C66" s="28" t="s">
        <v>134</v>
      </c>
      <c r="D66" s="35" t="s">
        <v>387</v>
      </c>
      <c r="E66" s="35" t="s">
        <v>386</v>
      </c>
      <c r="F66" s="35" t="s">
        <v>294</v>
      </c>
      <c r="G66" s="35" t="s">
        <v>294</v>
      </c>
      <c r="H66" s="39" t="s">
        <v>159</v>
      </c>
      <c r="I66" s="56" t="s">
        <v>421</v>
      </c>
      <c r="J66" s="70">
        <f>'რისკების გაზომვა'!P68</f>
        <v>1.2000000000000002</v>
      </c>
      <c r="K66" s="43">
        <v>2800</v>
      </c>
    </row>
    <row r="67" spans="1:11" ht="371.25" x14ac:dyDescent="0.25">
      <c r="A67" s="33" t="s">
        <v>203</v>
      </c>
      <c r="B67" s="22">
        <v>14.06</v>
      </c>
      <c r="C67" s="28" t="s">
        <v>135</v>
      </c>
      <c r="D67" s="35" t="s">
        <v>389</v>
      </c>
      <c r="E67" s="35" t="s">
        <v>388</v>
      </c>
      <c r="F67" s="35" t="s">
        <v>295</v>
      </c>
      <c r="G67" s="35" t="s">
        <v>295</v>
      </c>
      <c r="H67" s="39" t="s">
        <v>159</v>
      </c>
      <c r="J67" s="70">
        <f>'რისკების გაზომვა'!P69</f>
        <v>1.7000000000000002</v>
      </c>
      <c r="K67" s="43">
        <v>8000</v>
      </c>
    </row>
    <row r="68" spans="1:11" ht="146.25" x14ac:dyDescent="0.25">
      <c r="A68" s="33" t="s">
        <v>204</v>
      </c>
      <c r="B68" s="22">
        <v>14.07</v>
      </c>
      <c r="C68" s="28" t="s">
        <v>136</v>
      </c>
      <c r="D68" s="35" t="s">
        <v>391</v>
      </c>
      <c r="E68" s="35" t="s">
        <v>390</v>
      </c>
      <c r="F68" s="35" t="s">
        <v>296</v>
      </c>
      <c r="G68" s="35" t="s">
        <v>296</v>
      </c>
      <c r="H68" s="39" t="s">
        <v>308</v>
      </c>
      <c r="J68" s="70">
        <f>'რისკების გაზომვა'!P70</f>
        <v>1.25</v>
      </c>
      <c r="K68" s="43">
        <v>39000</v>
      </c>
    </row>
    <row r="69" spans="1:11" ht="145.5" customHeight="1" x14ac:dyDescent="0.25">
      <c r="A69" s="33" t="s">
        <v>205</v>
      </c>
      <c r="B69" s="22">
        <v>14.08</v>
      </c>
      <c r="C69" s="28" t="s">
        <v>137</v>
      </c>
      <c r="D69" s="35" t="s">
        <v>393</v>
      </c>
      <c r="E69" s="35" t="s">
        <v>392</v>
      </c>
      <c r="F69" s="35" t="s">
        <v>297</v>
      </c>
      <c r="G69" s="35" t="s">
        <v>297</v>
      </c>
      <c r="H69" s="39" t="s">
        <v>159</v>
      </c>
      <c r="J69" s="70">
        <f>'რისკების გაზომვა'!P71</f>
        <v>1.25</v>
      </c>
      <c r="K69" s="43">
        <v>26000</v>
      </c>
    </row>
    <row r="70" spans="1:11" ht="112.5" x14ac:dyDescent="0.25">
      <c r="A70" s="33" t="s">
        <v>206</v>
      </c>
      <c r="B70" s="22">
        <v>14.09</v>
      </c>
      <c r="C70" s="28" t="s">
        <v>138</v>
      </c>
      <c r="D70" s="35" t="s">
        <v>395</v>
      </c>
      <c r="E70" s="35" t="s">
        <v>394</v>
      </c>
      <c r="F70" s="35" t="s">
        <v>298</v>
      </c>
      <c r="G70" s="35" t="s">
        <v>298</v>
      </c>
      <c r="H70" s="39" t="s">
        <v>159</v>
      </c>
      <c r="J70" s="70">
        <f>'რისკების გაზომვა'!P72</f>
        <v>1.5</v>
      </c>
      <c r="K70" s="43">
        <v>22300</v>
      </c>
    </row>
    <row r="71" spans="1:11" ht="45" x14ac:dyDescent="0.25">
      <c r="A71" s="33" t="s">
        <v>207</v>
      </c>
      <c r="B71" s="25" t="s">
        <v>447</v>
      </c>
      <c r="C71" s="28" t="s">
        <v>139</v>
      </c>
      <c r="D71" s="35" t="s">
        <v>397</v>
      </c>
      <c r="E71" s="35" t="s">
        <v>396</v>
      </c>
      <c r="F71" s="35" t="s">
        <v>299</v>
      </c>
      <c r="G71" s="35" t="s">
        <v>299</v>
      </c>
      <c r="H71" s="39" t="s">
        <v>159</v>
      </c>
      <c r="J71" s="70">
        <f>'რისკების გაზომვა'!P73</f>
        <v>1.5</v>
      </c>
      <c r="K71" s="43">
        <v>1000</v>
      </c>
    </row>
    <row r="72" spans="1:11" s="24" customFormat="1" ht="168.75" x14ac:dyDescent="0.25">
      <c r="A72" s="41" t="s">
        <v>225</v>
      </c>
      <c r="B72" s="25" t="s">
        <v>448</v>
      </c>
      <c r="C72" s="28" t="s">
        <v>226</v>
      </c>
      <c r="D72" s="35" t="s">
        <v>399</v>
      </c>
      <c r="E72" s="35" t="s">
        <v>398</v>
      </c>
      <c r="F72" s="44" t="s">
        <v>300</v>
      </c>
      <c r="G72" s="44" t="s">
        <v>300</v>
      </c>
      <c r="H72" s="39" t="s">
        <v>159</v>
      </c>
      <c r="I72" s="57"/>
      <c r="J72" s="70">
        <f>'რისკების გაზომვა'!P74</f>
        <v>2.4</v>
      </c>
      <c r="K72" s="43">
        <v>10000</v>
      </c>
    </row>
    <row r="73" spans="1:11" ht="135" x14ac:dyDescent="0.25">
      <c r="A73" s="33" t="s">
        <v>208</v>
      </c>
      <c r="B73" s="62">
        <v>15</v>
      </c>
      <c r="C73" s="60" t="s">
        <v>140</v>
      </c>
      <c r="D73" s="35" t="s">
        <v>401</v>
      </c>
      <c r="E73" s="35" t="s">
        <v>400</v>
      </c>
      <c r="F73" s="35" t="s">
        <v>301</v>
      </c>
      <c r="G73" s="35" t="s">
        <v>301</v>
      </c>
      <c r="H73" s="39" t="s">
        <v>217</v>
      </c>
      <c r="J73" s="70">
        <f>'რისკების გაზომვა'!P75</f>
        <v>1.9000000000000004</v>
      </c>
      <c r="K73" s="43">
        <v>800</v>
      </c>
    </row>
    <row r="74" spans="1:11" ht="101.25" x14ac:dyDescent="0.25">
      <c r="A74" s="33" t="s">
        <v>209</v>
      </c>
      <c r="B74" s="62">
        <v>16</v>
      </c>
      <c r="C74" s="60" t="s">
        <v>141</v>
      </c>
      <c r="D74" s="35" t="s">
        <v>403</v>
      </c>
      <c r="E74" s="35" t="s">
        <v>402</v>
      </c>
      <c r="F74" s="35"/>
      <c r="G74" s="44" t="s">
        <v>302</v>
      </c>
      <c r="H74" s="39" t="s">
        <v>217</v>
      </c>
      <c r="J74" s="70">
        <f>'რისკების გაზომვა'!P76</f>
        <v>2.4500000000000002</v>
      </c>
      <c r="K74" s="43">
        <v>25000</v>
      </c>
    </row>
    <row r="75" spans="1:11" ht="225" x14ac:dyDescent="0.25">
      <c r="A75" s="33" t="s">
        <v>210</v>
      </c>
      <c r="B75" s="62">
        <v>17</v>
      </c>
      <c r="C75" s="60" t="s">
        <v>142</v>
      </c>
      <c r="D75" s="35" t="s">
        <v>405</v>
      </c>
      <c r="E75" s="35" t="s">
        <v>404</v>
      </c>
      <c r="F75" s="35"/>
      <c r="G75" s="35"/>
      <c r="H75" s="39" t="s">
        <v>218</v>
      </c>
      <c r="J75" s="70">
        <f>'რისკების გაზომვა'!P77</f>
        <v>0</v>
      </c>
      <c r="K75" s="43">
        <v>3700</v>
      </c>
    </row>
    <row r="76" spans="1:11" ht="270" x14ac:dyDescent="0.25">
      <c r="A76" s="33" t="s">
        <v>211</v>
      </c>
      <c r="B76" s="63">
        <v>17.010000000000002</v>
      </c>
      <c r="C76" s="28" t="s">
        <v>143</v>
      </c>
      <c r="D76" s="35" t="s">
        <v>407</v>
      </c>
      <c r="E76" s="35" t="s">
        <v>406</v>
      </c>
      <c r="F76" s="35" t="s">
        <v>303</v>
      </c>
      <c r="G76" s="35" t="s">
        <v>303</v>
      </c>
      <c r="H76" s="39" t="s">
        <v>159</v>
      </c>
      <c r="J76" s="70">
        <f>'რისკების გაზომვა'!P78</f>
        <v>2.0500000000000003</v>
      </c>
      <c r="K76" s="43">
        <v>700</v>
      </c>
    </row>
    <row r="77" spans="1:11" s="24" customFormat="1" ht="101.25" x14ac:dyDescent="0.25">
      <c r="A77" s="41" t="s">
        <v>227</v>
      </c>
      <c r="B77" s="22">
        <v>17.02</v>
      </c>
      <c r="C77" s="28" t="s">
        <v>228</v>
      </c>
      <c r="D77" s="35" t="s">
        <v>409</v>
      </c>
      <c r="E77" s="35" t="s">
        <v>408</v>
      </c>
      <c r="F77" s="35" t="s">
        <v>304</v>
      </c>
      <c r="G77" s="35" t="s">
        <v>305</v>
      </c>
      <c r="H77" s="39" t="s">
        <v>217</v>
      </c>
      <c r="I77" s="57"/>
      <c r="J77" s="70">
        <f>'რისკების გაზომვა'!P79</f>
        <v>2.0500000000000003</v>
      </c>
      <c r="K77" s="43">
        <v>910</v>
      </c>
    </row>
    <row r="78" spans="1:11" ht="123.75" x14ac:dyDescent="0.25">
      <c r="A78" s="33" t="s">
        <v>312</v>
      </c>
      <c r="B78" s="22">
        <v>17.03</v>
      </c>
      <c r="C78" s="28" t="s">
        <v>144</v>
      </c>
      <c r="D78" s="35" t="s">
        <v>411</v>
      </c>
      <c r="E78" s="35" t="s">
        <v>410</v>
      </c>
      <c r="F78" s="35" t="s">
        <v>306</v>
      </c>
      <c r="G78" s="35" t="s">
        <v>306</v>
      </c>
      <c r="H78" s="39" t="s">
        <v>159</v>
      </c>
      <c r="I78" s="56" t="s">
        <v>421</v>
      </c>
      <c r="J78" s="70">
        <f>'რისკების გაზომვა'!P80</f>
        <v>2.2000000000000002</v>
      </c>
      <c r="K78" s="43">
        <v>2090</v>
      </c>
    </row>
    <row r="79" spans="1:11" x14ac:dyDescent="0.25">
      <c r="F79" s="32"/>
      <c r="G79" s="24"/>
      <c r="H79" s="24"/>
    </row>
  </sheetData>
  <mergeCells count="7">
    <mergeCell ref="A10:A19"/>
    <mergeCell ref="C2:K2"/>
    <mergeCell ref="K10:K20"/>
    <mergeCell ref="A20:C20"/>
    <mergeCell ref="A26:C26"/>
    <mergeCell ref="A9:C9"/>
    <mergeCell ref="A4:C4"/>
  </mergeCells>
  <pageMargins left="0.7" right="0.7" top="0.75" bottom="0.75" header="0.3" footer="0.3"/>
  <pageSetup paperSize="9" orientation="portrait" horizontalDpi="4294967294"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84"/>
  <sheetViews>
    <sheetView zoomScaleNormal="100" workbookViewId="0">
      <pane xSplit="3" ySplit="4" topLeftCell="F74" activePane="bottomRight" state="frozen"/>
      <selection pane="topRight" activeCell="D1" sqref="D1"/>
      <selection pane="bottomLeft" activeCell="A5" sqref="A5"/>
      <selection pane="bottomRight" activeCell="C77" sqref="C77"/>
    </sheetView>
  </sheetViews>
  <sheetFormatPr defaultRowHeight="15" x14ac:dyDescent="0.25"/>
  <cols>
    <col min="1" max="1" width="15.5703125" style="24" customWidth="1"/>
    <col min="2" max="2" width="10" style="33" customWidth="1"/>
    <col min="3" max="3" width="50.140625" style="29" customWidth="1"/>
    <col min="5" max="5" width="13.28515625" customWidth="1"/>
    <col min="19" max="19" width="10.5703125" bestFit="1" customWidth="1"/>
  </cols>
  <sheetData>
    <row r="1" spans="1:19" ht="15.75" thickBot="1" x14ac:dyDescent="0.3">
      <c r="D1" s="87" t="s">
        <v>422</v>
      </c>
      <c r="E1" s="88"/>
      <c r="F1" s="88"/>
      <c r="G1" s="88"/>
      <c r="H1" s="88"/>
      <c r="I1" s="88"/>
      <c r="J1" s="88"/>
      <c r="K1" s="88"/>
      <c r="L1" s="88"/>
      <c r="M1" s="88"/>
      <c r="N1" s="88"/>
      <c r="O1" s="88"/>
      <c r="P1" s="88"/>
      <c r="Q1" s="89"/>
    </row>
    <row r="2" spans="1:19" ht="15.75" thickBot="1" x14ac:dyDescent="0.3">
      <c r="D2" s="90" t="s">
        <v>457</v>
      </c>
      <c r="E2" s="91"/>
      <c r="F2" s="90" t="s">
        <v>8</v>
      </c>
      <c r="G2" s="91"/>
      <c r="H2" s="90" t="s">
        <v>454</v>
      </c>
      <c r="I2" s="91"/>
      <c r="J2" s="94" t="s">
        <v>423</v>
      </c>
      <c r="K2" s="95"/>
      <c r="L2" s="95"/>
      <c r="M2" s="95"/>
      <c r="N2" s="90" t="s">
        <v>424</v>
      </c>
      <c r="O2" s="91"/>
      <c r="P2" s="96" t="s">
        <v>425</v>
      </c>
      <c r="Q2" s="98" t="s">
        <v>426</v>
      </c>
    </row>
    <row r="3" spans="1:19" ht="60" customHeight="1" thickBot="1" x14ac:dyDescent="0.3">
      <c r="D3" s="92"/>
      <c r="E3" s="93"/>
      <c r="F3" s="92"/>
      <c r="G3" s="93"/>
      <c r="H3" s="92"/>
      <c r="I3" s="93"/>
      <c r="J3" s="100" t="s">
        <v>449</v>
      </c>
      <c r="K3" s="101"/>
      <c r="L3" s="100" t="s">
        <v>427</v>
      </c>
      <c r="M3" s="101"/>
      <c r="N3" s="92"/>
      <c r="O3" s="93"/>
      <c r="P3" s="97"/>
      <c r="Q3" s="99"/>
    </row>
    <row r="4" spans="1:19" ht="109.5" customHeight="1" thickBot="1" x14ac:dyDescent="0.3">
      <c r="C4" s="102" t="s">
        <v>0</v>
      </c>
      <c r="D4" s="65">
        <v>0.2</v>
      </c>
      <c r="E4" s="66" t="s">
        <v>7</v>
      </c>
      <c r="F4" s="65">
        <v>0.2</v>
      </c>
      <c r="G4" s="66" t="s">
        <v>7</v>
      </c>
      <c r="H4" s="65">
        <v>0.15</v>
      </c>
      <c r="I4" s="66" t="s">
        <v>7</v>
      </c>
      <c r="J4" s="65">
        <v>0.2</v>
      </c>
      <c r="K4" s="66" t="s">
        <v>7</v>
      </c>
      <c r="L4" s="65">
        <v>0.2</v>
      </c>
      <c r="M4" s="66" t="s">
        <v>7</v>
      </c>
      <c r="N4" s="65">
        <v>0.05</v>
      </c>
      <c r="O4" s="66" t="s">
        <v>7</v>
      </c>
      <c r="P4" s="67"/>
      <c r="Q4" s="67"/>
    </row>
    <row r="5" spans="1:19" ht="18" customHeight="1" x14ac:dyDescent="0.25">
      <c r="C5" s="102"/>
      <c r="D5" s="68" t="s">
        <v>9</v>
      </c>
      <c r="E5" s="69" t="s">
        <v>428</v>
      </c>
      <c r="F5" s="68" t="s">
        <v>9</v>
      </c>
      <c r="G5" s="69" t="s">
        <v>428</v>
      </c>
      <c r="H5" s="68" t="s">
        <v>9</v>
      </c>
      <c r="I5" s="69" t="s">
        <v>428</v>
      </c>
      <c r="J5" s="68" t="s">
        <v>9</v>
      </c>
      <c r="K5" s="69" t="s">
        <v>428</v>
      </c>
      <c r="L5" s="68" t="s">
        <v>9</v>
      </c>
      <c r="M5" s="69" t="s">
        <v>428</v>
      </c>
      <c r="N5" s="68" t="s">
        <v>9</v>
      </c>
      <c r="O5" s="69" t="s">
        <v>428</v>
      </c>
      <c r="P5" s="69"/>
      <c r="Q5" s="69"/>
    </row>
    <row r="6" spans="1:19" s="24" customFormat="1" ht="18" customHeight="1" x14ac:dyDescent="0.25">
      <c r="B6" s="64">
        <f>'აუდიტის უნივერსი'!B4</f>
        <v>0</v>
      </c>
      <c r="C6" s="74" t="s">
        <v>440</v>
      </c>
      <c r="D6" s="75"/>
      <c r="E6" s="75"/>
      <c r="F6" s="75"/>
      <c r="G6" s="75"/>
      <c r="H6" s="75"/>
      <c r="I6" s="75"/>
      <c r="J6" s="75"/>
      <c r="K6" s="75"/>
      <c r="L6" s="75"/>
      <c r="M6" s="75"/>
      <c r="N6" s="75"/>
      <c r="O6" s="75"/>
      <c r="P6" s="75"/>
      <c r="Q6" s="75"/>
    </row>
    <row r="7" spans="1:19" s="24" customFormat="1" ht="18" customHeight="1" x14ac:dyDescent="0.25">
      <c r="B7" s="64">
        <f>'აუდიტის უნივერსი'!B5</f>
        <v>1.01</v>
      </c>
      <c r="C7" s="59" t="str">
        <f>'აუდიტის უნივერსი'!C5</f>
        <v>ბიუჯეტირება</v>
      </c>
      <c r="D7" s="24">
        <v>2</v>
      </c>
      <c r="E7" s="76">
        <f>D7*$D$4</f>
        <v>0.4</v>
      </c>
      <c r="F7" s="76">
        <v>2</v>
      </c>
      <c r="G7" s="76">
        <f>F7*$F$4</f>
        <v>0.4</v>
      </c>
      <c r="H7" s="76">
        <v>2</v>
      </c>
      <c r="I7" s="76">
        <f>H7*$H$4</f>
        <v>0.3</v>
      </c>
      <c r="J7" s="76">
        <v>2</v>
      </c>
      <c r="K7" s="76">
        <f>J7*$J$4</f>
        <v>0.4</v>
      </c>
      <c r="L7" s="76">
        <v>1</v>
      </c>
      <c r="M7" s="76">
        <f>L7*$L$4</f>
        <v>0.2</v>
      </c>
      <c r="N7" s="76">
        <v>3</v>
      </c>
      <c r="O7" s="76">
        <f>N7*$N$4</f>
        <v>0.15000000000000002</v>
      </c>
      <c r="P7" s="24">
        <f>E7+G7+I7+K7+M7+O7</f>
        <v>1.85</v>
      </c>
      <c r="Q7" s="76"/>
      <c r="R7" s="77"/>
    </row>
    <row r="8" spans="1:19" s="24" customFormat="1" ht="18" customHeight="1" x14ac:dyDescent="0.25">
      <c r="B8" s="64">
        <f>'აუდიტის უნივერსი'!B6</f>
        <v>1.02</v>
      </c>
      <c r="C8" s="59" t="str">
        <f>'აუდიტის უნივერსი'!C6</f>
        <v xml:space="preserve"> ბუღალტრული აღრიცხვა და ფინანსური ანგარიშგება</v>
      </c>
      <c r="D8" s="24">
        <v>2</v>
      </c>
      <c r="E8" s="76">
        <f>D8*$D$4</f>
        <v>0.4</v>
      </c>
      <c r="F8" s="76">
        <v>2</v>
      </c>
      <c r="G8" s="76">
        <f>F8*$F$4</f>
        <v>0.4</v>
      </c>
      <c r="H8" s="76">
        <v>1</v>
      </c>
      <c r="I8" s="76">
        <f>H8*$H$4</f>
        <v>0.15</v>
      </c>
      <c r="J8" s="76">
        <v>3</v>
      </c>
      <c r="K8" s="76">
        <f>J8*$J$4</f>
        <v>0.60000000000000009</v>
      </c>
      <c r="L8" s="76">
        <v>1</v>
      </c>
      <c r="M8" s="76">
        <f>L8*$L$4</f>
        <v>0.2</v>
      </c>
      <c r="N8" s="76">
        <v>3</v>
      </c>
      <c r="O8" s="76">
        <f>N8*$N$4</f>
        <v>0.15000000000000002</v>
      </c>
      <c r="P8" s="24">
        <f>E8+G8+I8+K8+M8+O8</f>
        <v>1.9000000000000004</v>
      </c>
      <c r="Q8" s="76"/>
      <c r="R8" s="77"/>
    </row>
    <row r="9" spans="1:19" s="24" customFormat="1" ht="18" customHeight="1" x14ac:dyDescent="0.25">
      <c r="B9" s="64">
        <f>'აუდიტის უნივერსი'!B7</f>
        <v>1.03</v>
      </c>
      <c r="C9" s="59" t="str">
        <f>'აუდიტის უნივერსი'!C7</f>
        <v>საბიუჯეტო სახსრების გამოყენება</v>
      </c>
      <c r="D9" s="24">
        <v>2</v>
      </c>
      <c r="E9" s="76">
        <f>D9*$D$4</f>
        <v>0.4</v>
      </c>
      <c r="F9" s="76">
        <v>2</v>
      </c>
      <c r="G9" s="76">
        <f>F9*$F$4</f>
        <v>0.4</v>
      </c>
      <c r="H9" s="76">
        <v>3</v>
      </c>
      <c r="I9" s="76">
        <f>H9*$H$4</f>
        <v>0.44999999999999996</v>
      </c>
      <c r="J9" s="76">
        <v>2</v>
      </c>
      <c r="K9" s="76">
        <f>J9*$J$4</f>
        <v>0.4</v>
      </c>
      <c r="L9" s="76">
        <v>2</v>
      </c>
      <c r="M9" s="76">
        <f>L9*$L$4</f>
        <v>0.4</v>
      </c>
      <c r="N9" s="76">
        <v>3</v>
      </c>
      <c r="O9" s="76">
        <f>N9*$N$4</f>
        <v>0.15000000000000002</v>
      </c>
      <c r="P9" s="24">
        <f>E9+G9+I9+K9+M9+O9</f>
        <v>2.1999999999999997</v>
      </c>
      <c r="Q9" s="76"/>
      <c r="R9" s="77"/>
    </row>
    <row r="10" spans="1:19" s="24" customFormat="1" ht="18" customHeight="1" x14ac:dyDescent="0.25">
      <c r="B10" s="64">
        <f>'აუდიტის უნივერსი'!B8</f>
        <v>1.04</v>
      </c>
      <c r="C10" s="59" t="str">
        <f>'აუდიტის უნივერსი'!C8</f>
        <v>ავტოპარკის მართვა</v>
      </c>
      <c r="D10" s="24">
        <v>2</v>
      </c>
      <c r="E10" s="76">
        <f>D10*$D$4</f>
        <v>0.4</v>
      </c>
      <c r="F10" s="76">
        <v>2</v>
      </c>
      <c r="G10" s="76">
        <f>F10*$F$4</f>
        <v>0.4</v>
      </c>
      <c r="H10" s="76">
        <v>3</v>
      </c>
      <c r="I10" s="76">
        <f>H10*$H$4</f>
        <v>0.44999999999999996</v>
      </c>
      <c r="J10" s="76">
        <v>2</v>
      </c>
      <c r="K10" s="76">
        <f>J10*$J$4</f>
        <v>0.4</v>
      </c>
      <c r="L10" s="76">
        <v>2</v>
      </c>
      <c r="M10" s="76">
        <f>L10*$L$4</f>
        <v>0.4</v>
      </c>
      <c r="N10" s="76">
        <v>3</v>
      </c>
      <c r="O10" s="76">
        <f>N10*$N$4</f>
        <v>0.15000000000000002</v>
      </c>
      <c r="P10" s="24">
        <f>E10+G10+I10+K10+M10+O10</f>
        <v>2.1999999999999997</v>
      </c>
      <c r="Q10" s="76"/>
      <c r="R10" s="77"/>
    </row>
    <row r="11" spans="1:19" x14ac:dyDescent="0.25">
      <c r="B11" s="64">
        <f>'აუდიტის უნივერსი'!B9</f>
        <v>0</v>
      </c>
      <c r="C11" s="30" t="s">
        <v>429</v>
      </c>
      <c r="E11" s="77"/>
      <c r="F11" s="77"/>
      <c r="G11" s="77"/>
      <c r="H11" s="77"/>
      <c r="I11" s="77"/>
      <c r="J11" s="77"/>
      <c r="K11" s="77"/>
      <c r="L11" s="77"/>
      <c r="M11" s="77"/>
      <c r="N11" s="77"/>
      <c r="O11" s="77"/>
      <c r="P11" s="24"/>
      <c r="Q11" s="77"/>
      <c r="R11" s="77"/>
      <c r="S11" s="71">
        <v>98.606651785714277</v>
      </c>
    </row>
    <row r="12" spans="1:19" x14ac:dyDescent="0.25">
      <c r="A12" s="78" t="s">
        <v>160</v>
      </c>
      <c r="B12" s="64">
        <f>'აუდიტის უნივერსი'!B10</f>
        <v>2.0099999999999998</v>
      </c>
      <c r="C12" s="59" t="str">
        <f>'აუდიტის უნივერსი'!C10</f>
        <v>ჯანმრთელობის დაცვის დეპარტამენტი</v>
      </c>
      <c r="D12">
        <v>2</v>
      </c>
      <c r="E12">
        <f>D12*$D$4</f>
        <v>0.4</v>
      </c>
      <c r="F12">
        <f>D12</f>
        <v>2</v>
      </c>
      <c r="G12">
        <f>F12*$F$4</f>
        <v>0.4</v>
      </c>
      <c r="H12">
        <v>2</v>
      </c>
      <c r="I12">
        <f>H12*$H$4</f>
        <v>0.3</v>
      </c>
      <c r="J12" s="24">
        <v>1</v>
      </c>
      <c r="K12">
        <f>J12*$J$4</f>
        <v>0.2</v>
      </c>
      <c r="L12">
        <v>2</v>
      </c>
      <c r="M12">
        <f>L12*$L$4</f>
        <v>0.4</v>
      </c>
      <c r="N12" s="24">
        <v>3</v>
      </c>
      <c r="O12">
        <f>N12*$N$4</f>
        <v>0.15000000000000002</v>
      </c>
      <c r="P12">
        <f>E12+G12+I12+K12+M12+O12</f>
        <v>1.85</v>
      </c>
      <c r="R12" t="str">
        <f>'აუდიტის უნივერსი'!I10</f>
        <v>48 თვე</v>
      </c>
    </row>
    <row r="13" spans="1:19" x14ac:dyDescent="0.25">
      <c r="A13" s="78"/>
      <c r="B13" s="64">
        <f>'აუდიტის უნივერსი'!B11</f>
        <v>2.02</v>
      </c>
      <c r="C13" s="59" t="str">
        <f>'აუდიტის უნივერსი'!C11</f>
        <v>სოციალური დაცვის დეპარტამენტი</v>
      </c>
      <c r="D13" s="24">
        <v>2</v>
      </c>
      <c r="E13" s="24">
        <f t="shared" ref="E13:E75" si="0">D13*$D$4</f>
        <v>0.4</v>
      </c>
      <c r="F13" s="24">
        <v>1</v>
      </c>
      <c r="G13" s="24">
        <f t="shared" ref="G13:G75" si="1">F13*$F$4</f>
        <v>0.2</v>
      </c>
      <c r="H13" s="24">
        <v>2</v>
      </c>
      <c r="I13" s="24">
        <f t="shared" ref="I13:I75" si="2">H13*$H$4</f>
        <v>0.3</v>
      </c>
      <c r="J13" s="24">
        <v>1</v>
      </c>
      <c r="K13" s="24">
        <f t="shared" ref="K13:K75" si="3">J13*$J$4</f>
        <v>0.2</v>
      </c>
      <c r="L13" s="24">
        <v>2</v>
      </c>
      <c r="M13" s="24">
        <f t="shared" ref="M13:M75" si="4">L13*$L$4</f>
        <v>0.4</v>
      </c>
      <c r="N13" s="24">
        <v>3</v>
      </c>
      <c r="O13" s="24">
        <f t="shared" ref="O13:O75" si="5">N13*$N$4</f>
        <v>0.15000000000000002</v>
      </c>
      <c r="P13" s="24">
        <f t="shared" ref="P13:P75" si="6">E13+G13+I13+K13+M13+O13</f>
        <v>1.65</v>
      </c>
      <c r="R13" s="24" t="str">
        <f>'აუდიტის უნივერსი'!I11</f>
        <v>48 თვე</v>
      </c>
    </row>
    <row r="14" spans="1:19" x14ac:dyDescent="0.25">
      <c r="A14" s="78"/>
      <c r="B14" s="64">
        <f>'აუდიტის უნივერსი'!B12</f>
        <v>2.0299999999999998</v>
      </c>
      <c r="C14" s="59" t="str">
        <f>'აუდიტის უნივერსი'!C12</f>
        <v>შრომისა და დასაქმების პოლიტიკის დეპარტამენტი</v>
      </c>
      <c r="D14" s="24">
        <v>2</v>
      </c>
      <c r="E14" s="24">
        <f t="shared" si="0"/>
        <v>0.4</v>
      </c>
      <c r="F14" s="24">
        <f t="shared" ref="F14:F75" si="7">D14</f>
        <v>2</v>
      </c>
      <c r="G14" s="24">
        <f t="shared" si="1"/>
        <v>0.4</v>
      </c>
      <c r="H14" s="24">
        <v>2</v>
      </c>
      <c r="I14" s="24">
        <f t="shared" si="2"/>
        <v>0.3</v>
      </c>
      <c r="J14" s="24">
        <v>1</v>
      </c>
      <c r="K14" s="24">
        <f t="shared" si="3"/>
        <v>0.2</v>
      </c>
      <c r="L14" s="24">
        <v>2</v>
      </c>
      <c r="M14" s="24">
        <f t="shared" si="4"/>
        <v>0.4</v>
      </c>
      <c r="N14" s="24">
        <v>3</v>
      </c>
      <c r="O14" s="24">
        <f t="shared" si="5"/>
        <v>0.15000000000000002</v>
      </c>
      <c r="P14" s="24">
        <f t="shared" si="6"/>
        <v>1.85</v>
      </c>
      <c r="R14" s="24" t="str">
        <f>'აუდიტის უნივერსი'!I12</f>
        <v>48 თვე</v>
      </c>
    </row>
    <row r="15" spans="1:19" x14ac:dyDescent="0.25">
      <c r="A15" s="78"/>
      <c r="B15" s="64">
        <f>'აუდიტის უნივერსი'!B13</f>
        <v>2.04</v>
      </c>
      <c r="C15" s="59" t="str">
        <f>'აუდიტის უნივერსი'!C13</f>
        <v>ინფორმაციული ტექნოლოგიების დეპარტამენტი</v>
      </c>
      <c r="D15" s="24">
        <v>1</v>
      </c>
      <c r="E15" s="24">
        <f t="shared" si="0"/>
        <v>0.2</v>
      </c>
      <c r="F15" s="24">
        <f t="shared" si="7"/>
        <v>1</v>
      </c>
      <c r="G15" s="24">
        <f t="shared" si="1"/>
        <v>0.2</v>
      </c>
      <c r="H15" s="24">
        <v>2</v>
      </c>
      <c r="I15" s="24">
        <f t="shared" si="2"/>
        <v>0.3</v>
      </c>
      <c r="J15" s="24">
        <v>1</v>
      </c>
      <c r="K15" s="24">
        <f t="shared" si="3"/>
        <v>0.2</v>
      </c>
      <c r="L15" s="24">
        <v>2</v>
      </c>
      <c r="M15" s="24">
        <f t="shared" si="4"/>
        <v>0.4</v>
      </c>
      <c r="N15" s="24">
        <v>3</v>
      </c>
      <c r="O15" s="24">
        <f t="shared" si="5"/>
        <v>0.15000000000000002</v>
      </c>
      <c r="P15" s="24">
        <f t="shared" si="6"/>
        <v>1.4499999999999997</v>
      </c>
      <c r="R15" s="24">
        <f>'აუდიტის უნივერსი'!I13</f>
        <v>0</v>
      </c>
    </row>
    <row r="16" spans="1:19" x14ac:dyDescent="0.25">
      <c r="A16" s="78"/>
      <c r="B16" s="64">
        <f>'აუდიტის უნივერსი'!B14</f>
        <v>2.0499999999999998</v>
      </c>
      <c r="C16" s="59" t="str">
        <f>'აუდიტის უნივერსი'!C14</f>
        <v>შრომის პირობების ინსპექტირების დეპარტამენტი</v>
      </c>
      <c r="D16" s="24">
        <v>2</v>
      </c>
      <c r="E16" s="24">
        <f t="shared" si="0"/>
        <v>0.4</v>
      </c>
      <c r="F16" s="24">
        <f t="shared" si="7"/>
        <v>2</v>
      </c>
      <c r="G16" s="24">
        <f t="shared" si="1"/>
        <v>0.4</v>
      </c>
      <c r="H16" s="24">
        <v>2</v>
      </c>
      <c r="I16" s="24">
        <f t="shared" si="2"/>
        <v>0.3</v>
      </c>
      <c r="J16" s="24">
        <v>1</v>
      </c>
      <c r="K16" s="24">
        <f t="shared" si="3"/>
        <v>0.2</v>
      </c>
      <c r="L16" s="24">
        <v>2</v>
      </c>
      <c r="M16" s="24">
        <f t="shared" si="4"/>
        <v>0.4</v>
      </c>
      <c r="N16" s="24">
        <v>3</v>
      </c>
      <c r="O16" s="24">
        <f t="shared" si="5"/>
        <v>0.15000000000000002</v>
      </c>
      <c r="P16" s="24">
        <f t="shared" si="6"/>
        <v>1.85</v>
      </c>
      <c r="R16" s="24">
        <f>'აუდიტის უნივერსი'!I14</f>
        <v>0</v>
      </c>
    </row>
    <row r="17" spans="1:19" x14ac:dyDescent="0.25">
      <c r="A17" s="78"/>
      <c r="B17" s="64">
        <f>'აუდიტის უნივერსი'!B15</f>
        <v>2.06</v>
      </c>
      <c r="C17" s="59" t="str">
        <f>'აუდიტის უნივერსი'!C15</f>
        <v>ეკონომიკური დეპარტამენტი</v>
      </c>
      <c r="D17" s="24">
        <v>2</v>
      </c>
      <c r="E17" s="24">
        <f t="shared" si="0"/>
        <v>0.4</v>
      </c>
      <c r="F17" s="24">
        <v>1</v>
      </c>
      <c r="G17" s="24">
        <f t="shared" si="1"/>
        <v>0.2</v>
      </c>
      <c r="H17" s="24">
        <v>2</v>
      </c>
      <c r="I17" s="24">
        <f t="shared" si="2"/>
        <v>0.3</v>
      </c>
      <c r="J17" s="24">
        <v>1</v>
      </c>
      <c r="K17" s="24">
        <f t="shared" si="3"/>
        <v>0.2</v>
      </c>
      <c r="L17" s="24">
        <v>2</v>
      </c>
      <c r="M17" s="24">
        <f t="shared" si="4"/>
        <v>0.4</v>
      </c>
      <c r="N17" s="24">
        <v>3</v>
      </c>
      <c r="O17" s="24">
        <f t="shared" si="5"/>
        <v>0.15000000000000002</v>
      </c>
      <c r="P17" s="24">
        <f t="shared" si="6"/>
        <v>1.65</v>
      </c>
      <c r="R17" s="24" t="str">
        <f>'აუდიტის უნივერსი'!I15</f>
        <v>48 თვე</v>
      </c>
    </row>
    <row r="18" spans="1:19" x14ac:dyDescent="0.25">
      <c r="A18" s="78"/>
      <c r="B18" s="64">
        <f>'აუდიტის უნივერსი'!B16</f>
        <v>2.0699999999999998</v>
      </c>
      <c r="C18" s="59" t="str">
        <f>'აუდიტის უნივერსი'!C16</f>
        <v>ადმინისტრაციული დეპარტამენტი</v>
      </c>
      <c r="D18" s="24">
        <v>2</v>
      </c>
      <c r="E18" s="24">
        <f t="shared" si="0"/>
        <v>0.4</v>
      </c>
      <c r="F18" s="24">
        <f t="shared" si="7"/>
        <v>2</v>
      </c>
      <c r="G18" s="24">
        <f t="shared" si="1"/>
        <v>0.4</v>
      </c>
      <c r="H18" s="24">
        <v>2</v>
      </c>
      <c r="I18" s="24">
        <f t="shared" si="2"/>
        <v>0.3</v>
      </c>
      <c r="J18" s="24">
        <v>1</v>
      </c>
      <c r="K18" s="24">
        <f t="shared" si="3"/>
        <v>0.2</v>
      </c>
      <c r="L18" s="24">
        <v>3</v>
      </c>
      <c r="M18" s="24">
        <f t="shared" si="4"/>
        <v>0.60000000000000009</v>
      </c>
      <c r="N18" s="24">
        <v>3</v>
      </c>
      <c r="O18" s="24">
        <f t="shared" si="5"/>
        <v>0.15000000000000002</v>
      </c>
      <c r="P18" s="24">
        <f t="shared" si="6"/>
        <v>2.0500000000000003</v>
      </c>
      <c r="R18" s="24">
        <f>'აუდიტის უნივერსი'!I16</f>
        <v>0</v>
      </c>
    </row>
    <row r="19" spans="1:19" ht="26.25" customHeight="1" x14ac:dyDescent="0.25">
      <c r="A19" s="78"/>
      <c r="B19" s="64">
        <f>'აუდიტის უნივერსი'!B17</f>
        <v>2.08</v>
      </c>
      <c r="C19" s="59" t="str">
        <f>'აუდიტის უნივერსი'!C17</f>
        <v>ადამიანური რესურსების მართვისა და საერთაშორისო ურთიერთობების დეპარტამენტი</v>
      </c>
      <c r="D19" s="24">
        <v>1</v>
      </c>
      <c r="E19" s="24">
        <f t="shared" si="0"/>
        <v>0.2</v>
      </c>
      <c r="F19" s="24">
        <f t="shared" si="7"/>
        <v>1</v>
      </c>
      <c r="G19" s="24">
        <f t="shared" si="1"/>
        <v>0.2</v>
      </c>
      <c r="H19" s="24">
        <v>2</v>
      </c>
      <c r="I19" s="24">
        <f t="shared" si="2"/>
        <v>0.3</v>
      </c>
      <c r="J19" s="24">
        <v>1</v>
      </c>
      <c r="K19" s="24">
        <f t="shared" si="3"/>
        <v>0.2</v>
      </c>
      <c r="L19" s="24">
        <v>1</v>
      </c>
      <c r="M19" s="24">
        <f t="shared" si="4"/>
        <v>0.2</v>
      </c>
      <c r="N19" s="24">
        <v>3</v>
      </c>
      <c r="O19" s="24">
        <f t="shared" si="5"/>
        <v>0.15000000000000002</v>
      </c>
      <c r="P19" s="24">
        <f t="shared" si="6"/>
        <v>1.25</v>
      </c>
      <c r="R19" s="24" t="str">
        <f>'აუდიტის უნივერსი'!I17</f>
        <v>48 თვე</v>
      </c>
    </row>
    <row r="20" spans="1:19" ht="25.5" customHeight="1" x14ac:dyDescent="0.25">
      <c r="A20" s="78"/>
      <c r="B20" s="64">
        <f>'აუდიტის უნივერსი'!B18</f>
        <v>2.09</v>
      </c>
      <c r="C20" s="59" t="str">
        <f>'აუდიტის უნივერსი'!C18</f>
        <v>იურიდიული დეპარტამენტი</v>
      </c>
      <c r="D20" s="24">
        <v>1</v>
      </c>
      <c r="E20" s="24">
        <f t="shared" si="0"/>
        <v>0.2</v>
      </c>
      <c r="F20" s="24">
        <f t="shared" si="7"/>
        <v>1</v>
      </c>
      <c r="G20" s="24">
        <f t="shared" si="1"/>
        <v>0.2</v>
      </c>
      <c r="H20" s="24">
        <v>2</v>
      </c>
      <c r="I20" s="24">
        <f t="shared" si="2"/>
        <v>0.3</v>
      </c>
      <c r="J20" s="24">
        <v>1</v>
      </c>
      <c r="K20" s="24">
        <f t="shared" si="3"/>
        <v>0.2</v>
      </c>
      <c r="L20" s="24">
        <v>1</v>
      </c>
      <c r="M20" s="24">
        <f t="shared" si="4"/>
        <v>0.2</v>
      </c>
      <c r="N20" s="24">
        <v>3</v>
      </c>
      <c r="O20" s="24">
        <f t="shared" si="5"/>
        <v>0.15000000000000002</v>
      </c>
      <c r="P20" s="24">
        <f t="shared" si="6"/>
        <v>1.25</v>
      </c>
      <c r="R20" s="24" t="str">
        <f>'აუდიტის უნივერსი'!I18</f>
        <v>48 თვე</v>
      </c>
    </row>
    <row r="21" spans="1:19" ht="25.5" customHeight="1" x14ac:dyDescent="0.25">
      <c r="A21" s="78"/>
      <c r="B21" s="64">
        <f>'აუდიტის უნივერსი'!B19</f>
        <v>2.1</v>
      </c>
      <c r="C21" s="59" t="str">
        <f>'აუდიტის უნივერსი'!C19</f>
        <v>მასმედიასთან და საზოგადოებასთან ურთიერთობის დეპარტამენტი</v>
      </c>
      <c r="D21" s="24">
        <v>2</v>
      </c>
      <c r="E21" s="24">
        <f t="shared" si="0"/>
        <v>0.4</v>
      </c>
      <c r="F21" s="24">
        <f t="shared" si="7"/>
        <v>2</v>
      </c>
      <c r="G21" s="24">
        <f t="shared" si="1"/>
        <v>0.4</v>
      </c>
      <c r="H21" s="24">
        <v>2</v>
      </c>
      <c r="I21" s="24">
        <f t="shared" si="2"/>
        <v>0.3</v>
      </c>
      <c r="J21" s="24">
        <v>1</v>
      </c>
      <c r="K21" s="24">
        <f t="shared" si="3"/>
        <v>0.2</v>
      </c>
      <c r="L21">
        <v>2</v>
      </c>
      <c r="M21" s="24">
        <f t="shared" si="4"/>
        <v>0.4</v>
      </c>
      <c r="N21" s="24">
        <v>3</v>
      </c>
      <c r="O21" s="24">
        <f t="shared" si="5"/>
        <v>0.15000000000000002</v>
      </c>
      <c r="P21" s="24">
        <f t="shared" si="6"/>
        <v>1.85</v>
      </c>
      <c r="R21" s="24" t="str">
        <f>'აუდიტის უნივერსი'!I19</f>
        <v>48 თვე</v>
      </c>
    </row>
    <row r="22" spans="1:19" ht="33.75" customHeight="1" x14ac:dyDescent="0.25">
      <c r="A22" s="86" t="str">
        <f>'აუდიტის უნივერსი'!A20:C20</f>
        <v>სახელმწიფო კონტროლს დაქვემდებარებული ორგანიზაცია</v>
      </c>
      <c r="B22" s="86"/>
      <c r="C22" s="86"/>
      <c r="E22" s="24"/>
      <c r="F22" s="24"/>
      <c r="G22" s="24"/>
      <c r="H22" s="24"/>
      <c r="I22" s="24"/>
      <c r="J22" s="24"/>
      <c r="K22" s="24"/>
      <c r="M22" s="24"/>
      <c r="N22" s="24"/>
      <c r="O22" s="24"/>
      <c r="P22" s="24"/>
      <c r="R22" s="24"/>
    </row>
    <row r="23" spans="1:19" ht="27" customHeight="1" x14ac:dyDescent="0.25">
      <c r="A23" s="33" t="str">
        <f>'აუდიტის უნივერსი'!A21</f>
        <v>35 01 02</v>
      </c>
      <c r="B23" s="64">
        <f>'აუდიტის უნივერსი'!B21</f>
        <v>3</v>
      </c>
      <c r="C23" s="59" t="str">
        <f>'აუდიტის უნივერსი'!C21</f>
        <v>სსიპ - სამედიცინო საქმიანობის სახელმწიფო რეგულირების სააგენტო</v>
      </c>
      <c r="D23">
        <v>2</v>
      </c>
      <c r="E23" s="24">
        <f t="shared" si="0"/>
        <v>0.4</v>
      </c>
      <c r="F23" s="24">
        <f t="shared" si="7"/>
        <v>2</v>
      </c>
      <c r="G23" s="24">
        <f t="shared" si="1"/>
        <v>0.4</v>
      </c>
      <c r="H23">
        <v>2</v>
      </c>
      <c r="I23" s="24">
        <f t="shared" si="2"/>
        <v>0.3</v>
      </c>
      <c r="J23">
        <v>2</v>
      </c>
      <c r="K23" s="24">
        <f t="shared" si="3"/>
        <v>0.4</v>
      </c>
      <c r="L23">
        <v>3</v>
      </c>
      <c r="M23" s="24">
        <f t="shared" si="4"/>
        <v>0.60000000000000009</v>
      </c>
      <c r="N23" s="24">
        <v>1</v>
      </c>
      <c r="O23" s="24">
        <f t="shared" si="5"/>
        <v>0.05</v>
      </c>
      <c r="P23" s="24">
        <f t="shared" si="6"/>
        <v>2.15</v>
      </c>
      <c r="R23" s="24" t="s">
        <v>439</v>
      </c>
      <c r="S23" s="72">
        <v>103.9277353397456</v>
      </c>
    </row>
    <row r="24" spans="1:19" ht="39.75" customHeight="1" x14ac:dyDescent="0.25">
      <c r="A24" s="53" t="str">
        <f>'აუდიტის უნივერსი'!A22</f>
        <v>35 01 03</v>
      </c>
      <c r="B24" s="64">
        <f>'აუდიტის უნივერსი'!B22</f>
        <v>4</v>
      </c>
      <c r="C24" s="59" t="str">
        <f>'აუდიტის უნივერსი'!C22</f>
        <v>სსიპ - ლ. საყვარელიძის სახელობის დაავადებათა კონტროლისა და საზოგადოებრივი ჯანმრთელობის ეროვნული ცენტრი</v>
      </c>
      <c r="D24">
        <v>2</v>
      </c>
      <c r="E24" s="24">
        <f t="shared" si="0"/>
        <v>0.4</v>
      </c>
      <c r="F24" s="24">
        <f t="shared" si="7"/>
        <v>2</v>
      </c>
      <c r="G24" s="24">
        <f t="shared" si="1"/>
        <v>0.4</v>
      </c>
      <c r="H24">
        <v>2</v>
      </c>
      <c r="I24" s="24">
        <f t="shared" si="2"/>
        <v>0.3</v>
      </c>
      <c r="J24">
        <v>2</v>
      </c>
      <c r="K24" s="24">
        <f t="shared" si="3"/>
        <v>0.4</v>
      </c>
      <c r="L24" s="24">
        <v>3</v>
      </c>
      <c r="M24" s="24">
        <f t="shared" si="4"/>
        <v>0.60000000000000009</v>
      </c>
      <c r="N24" s="24">
        <v>3</v>
      </c>
      <c r="O24" s="24">
        <f t="shared" si="5"/>
        <v>0.15000000000000002</v>
      </c>
      <c r="P24" s="24">
        <f t="shared" si="6"/>
        <v>2.25</v>
      </c>
      <c r="R24" s="24">
        <f>'აუდიტის უნივერსი'!I22</f>
        <v>0</v>
      </c>
      <c r="S24">
        <v>103.83203736654805</v>
      </c>
    </row>
    <row r="25" spans="1:19" ht="33.75" customHeight="1" x14ac:dyDescent="0.25">
      <c r="A25" s="53" t="str">
        <f>'აუდიტის უნივერსი'!A23</f>
        <v>35 01 04</v>
      </c>
      <c r="B25" s="64">
        <f>'აუდიტის უნივერსი'!B23</f>
        <v>5</v>
      </c>
      <c r="C25" s="59" t="str">
        <f>'აუდიტის უნივერსი'!C23</f>
        <v>სსიპ-სოციალური მომსახურების სააგენტო</v>
      </c>
      <c r="D25">
        <v>2</v>
      </c>
      <c r="E25" s="24">
        <f t="shared" si="0"/>
        <v>0.4</v>
      </c>
      <c r="F25" s="24">
        <f t="shared" si="7"/>
        <v>2</v>
      </c>
      <c r="G25" s="24">
        <f t="shared" si="1"/>
        <v>0.4</v>
      </c>
      <c r="H25">
        <v>2</v>
      </c>
      <c r="I25" s="24">
        <f t="shared" si="2"/>
        <v>0.3</v>
      </c>
      <c r="J25">
        <v>2</v>
      </c>
      <c r="K25" s="24">
        <f t="shared" si="3"/>
        <v>0.4</v>
      </c>
      <c r="L25" s="24">
        <v>3</v>
      </c>
      <c r="M25" s="24">
        <f t="shared" si="4"/>
        <v>0.60000000000000009</v>
      </c>
      <c r="N25" s="24">
        <v>3</v>
      </c>
      <c r="O25" s="24">
        <f t="shared" si="5"/>
        <v>0.15000000000000002</v>
      </c>
      <c r="P25" s="24">
        <f t="shared" si="6"/>
        <v>2.25</v>
      </c>
      <c r="R25" s="24" t="str">
        <f>'აუდიტის უნივერსი'!I23</f>
        <v>48 თვე</v>
      </c>
      <c r="S25">
        <v>108.03361081622434</v>
      </c>
    </row>
    <row r="26" spans="1:19" ht="35.25" customHeight="1" x14ac:dyDescent="0.25">
      <c r="A26" s="53" t="str">
        <f>'აუდიტის უნივერსი'!A24</f>
        <v>35 01 05</v>
      </c>
      <c r="B26" s="64">
        <f>'აუდიტის უნივერსი'!B24</f>
        <v>6</v>
      </c>
      <c r="C26" s="59" t="str">
        <f>'აუდიტის უნივერსი'!C24</f>
        <v>სსიპ - ადამიანით ვაჭრობის (ტრეფიკინგის) მსხვერპლთა, დაზარალებულთა დაცვისა და დახმარების სახელმწიფო ფონდი</v>
      </c>
      <c r="D26">
        <v>2</v>
      </c>
      <c r="E26" s="24">
        <f t="shared" si="0"/>
        <v>0.4</v>
      </c>
      <c r="F26" s="24">
        <v>1</v>
      </c>
      <c r="G26" s="24">
        <f t="shared" si="1"/>
        <v>0.2</v>
      </c>
      <c r="H26">
        <v>1</v>
      </c>
      <c r="I26" s="24">
        <f t="shared" si="2"/>
        <v>0.15</v>
      </c>
      <c r="J26">
        <v>1</v>
      </c>
      <c r="K26" s="24">
        <f t="shared" si="3"/>
        <v>0.2</v>
      </c>
      <c r="L26" s="24">
        <v>3</v>
      </c>
      <c r="M26" s="24">
        <f t="shared" si="4"/>
        <v>0.60000000000000009</v>
      </c>
      <c r="N26" s="24">
        <v>2</v>
      </c>
      <c r="O26" s="24">
        <f t="shared" si="5"/>
        <v>0.1</v>
      </c>
      <c r="P26" s="24">
        <f t="shared" si="6"/>
        <v>1.6500000000000004</v>
      </c>
      <c r="R26" s="24" t="str">
        <f>'აუდიტის უნივერსი'!I24</f>
        <v>36 თვე</v>
      </c>
      <c r="S26">
        <v>100.71542459396747</v>
      </c>
    </row>
    <row r="27" spans="1:19" ht="31.5" customHeight="1" x14ac:dyDescent="0.25">
      <c r="A27" s="53" t="str">
        <f>'აუდიტის უნივერსი'!A25</f>
        <v>35 01 06</v>
      </c>
      <c r="B27" s="64">
        <f>'აუდიტის უნივერსი'!B25</f>
        <v>7</v>
      </c>
      <c r="C27" s="59" t="str">
        <f>'აუდიტის უნივერსი'!C25</f>
        <v>სსიპ - საგანგებო სიტუაციების კოორდინაციისა და გადაუდებელი დახმარების ცენტრი</v>
      </c>
      <c r="D27">
        <v>1</v>
      </c>
      <c r="E27" s="24">
        <f t="shared" si="0"/>
        <v>0.2</v>
      </c>
      <c r="F27" s="24">
        <f t="shared" si="7"/>
        <v>1</v>
      </c>
      <c r="G27" s="24">
        <f t="shared" si="1"/>
        <v>0.2</v>
      </c>
      <c r="H27">
        <v>1</v>
      </c>
      <c r="I27" s="24">
        <f t="shared" si="2"/>
        <v>0.15</v>
      </c>
      <c r="J27">
        <v>1</v>
      </c>
      <c r="K27" s="24">
        <f t="shared" si="3"/>
        <v>0.2</v>
      </c>
      <c r="L27" s="24">
        <v>3</v>
      </c>
      <c r="M27" s="24">
        <f t="shared" si="4"/>
        <v>0.60000000000000009</v>
      </c>
      <c r="N27" s="24">
        <v>3</v>
      </c>
      <c r="O27" s="24">
        <f t="shared" si="5"/>
        <v>0.15000000000000002</v>
      </c>
      <c r="P27" s="24">
        <f t="shared" si="6"/>
        <v>1.5</v>
      </c>
      <c r="R27" s="24">
        <f>'აუდიტის უნივერსი'!I25</f>
        <v>0</v>
      </c>
      <c r="S27">
        <v>98.240833808554001</v>
      </c>
    </row>
    <row r="28" spans="1:19" x14ac:dyDescent="0.25">
      <c r="A28" s="86" t="str">
        <f>'აუდიტის უნივერსი'!A26</f>
        <v>სახელმწიფო პროგრამა</v>
      </c>
      <c r="B28" s="86"/>
      <c r="C28" s="86"/>
      <c r="E28" s="24"/>
      <c r="F28" s="24"/>
      <c r="G28" s="24"/>
      <c r="I28" s="24"/>
      <c r="K28" s="24"/>
      <c r="M28" s="24"/>
      <c r="N28" s="24"/>
      <c r="O28" s="24"/>
      <c r="P28" s="24"/>
      <c r="R28" s="24"/>
    </row>
    <row r="29" spans="1:19" x14ac:dyDescent="0.25">
      <c r="A29" s="33" t="str">
        <f>'აუდიტის უნივერსი'!A27</f>
        <v>35 02 01</v>
      </c>
      <c r="B29" s="64">
        <f>'აუდიტის უნივერსი'!B27</f>
        <v>8</v>
      </c>
      <c r="C29" s="59" t="str">
        <f>'აუდიტის უნივერსი'!C27</f>
        <v>საპენსიო უზრუნველყოფა</v>
      </c>
      <c r="D29">
        <v>1</v>
      </c>
      <c r="E29" s="24">
        <f t="shared" si="0"/>
        <v>0.2</v>
      </c>
      <c r="F29" s="24">
        <f t="shared" si="7"/>
        <v>1</v>
      </c>
      <c r="G29" s="24">
        <f t="shared" si="1"/>
        <v>0.2</v>
      </c>
      <c r="H29">
        <v>1</v>
      </c>
      <c r="I29" s="24">
        <f t="shared" si="2"/>
        <v>0.15</v>
      </c>
      <c r="J29">
        <v>1</v>
      </c>
      <c r="K29" s="24">
        <f t="shared" si="3"/>
        <v>0.2</v>
      </c>
      <c r="L29">
        <v>1</v>
      </c>
      <c r="M29" s="24">
        <f t="shared" si="4"/>
        <v>0.2</v>
      </c>
      <c r="N29" s="24">
        <v>3</v>
      </c>
      <c r="O29" s="24">
        <f t="shared" si="5"/>
        <v>0.15000000000000002</v>
      </c>
      <c r="P29" s="24">
        <f t="shared" si="6"/>
        <v>1.1000000000000001</v>
      </c>
      <c r="R29" s="24">
        <f>'აუდიტის უნივერსი'!I27</f>
        <v>0</v>
      </c>
      <c r="S29">
        <v>100.34988004702382</v>
      </c>
    </row>
    <row r="30" spans="1:19" x14ac:dyDescent="0.25">
      <c r="A30" s="53" t="str">
        <f>'აუდიტის უნივერსი'!A28</f>
        <v>35 02 02</v>
      </c>
      <c r="B30" s="64">
        <f>'აუდიტის უნივერსი'!B28</f>
        <v>9</v>
      </c>
      <c r="C30" s="59" t="str">
        <f>'აუდიტის უნივერსი'!C28</f>
        <v>მიზნობრივი ჯგუფების სოციალური დახმარება</v>
      </c>
      <c r="D30">
        <v>2</v>
      </c>
      <c r="E30" s="24">
        <f t="shared" si="0"/>
        <v>0.4</v>
      </c>
      <c r="F30" s="24">
        <f t="shared" si="7"/>
        <v>2</v>
      </c>
      <c r="G30" s="24">
        <f t="shared" si="1"/>
        <v>0.4</v>
      </c>
      <c r="H30">
        <v>2</v>
      </c>
      <c r="I30" s="24">
        <f t="shared" si="2"/>
        <v>0.3</v>
      </c>
      <c r="J30">
        <v>1</v>
      </c>
      <c r="K30" s="24">
        <f t="shared" si="3"/>
        <v>0.2</v>
      </c>
      <c r="L30">
        <v>1</v>
      </c>
      <c r="M30" s="24">
        <f t="shared" si="4"/>
        <v>0.2</v>
      </c>
      <c r="N30" s="24">
        <v>3</v>
      </c>
      <c r="O30" s="24">
        <f t="shared" si="5"/>
        <v>0.15000000000000002</v>
      </c>
      <c r="P30" s="24">
        <f t="shared" si="6"/>
        <v>1.65</v>
      </c>
      <c r="R30" s="24">
        <f>'აუდიტის უნივერსი'!I28</f>
        <v>0</v>
      </c>
      <c r="S30">
        <v>95.106036583823524</v>
      </c>
    </row>
    <row r="31" spans="1:19" x14ac:dyDescent="0.25">
      <c r="A31" s="53" t="str">
        <f>'აუდიტის უნივერსი'!A29</f>
        <v>35 02 03</v>
      </c>
      <c r="B31" s="64">
        <f>'აუდიტის უნივერსი'!B29</f>
        <v>10</v>
      </c>
      <c r="C31" s="59" t="str">
        <f>'აუდიტის უნივერსი'!C29</f>
        <v>სოციალური რეაბილიტაცია და ბავშვზე ზრუნვა</v>
      </c>
      <c r="E31" s="24">
        <f t="shared" si="0"/>
        <v>0</v>
      </c>
      <c r="F31" s="24"/>
      <c r="G31" s="24">
        <f t="shared" si="1"/>
        <v>0</v>
      </c>
      <c r="H31">
        <v>0</v>
      </c>
      <c r="I31" s="24">
        <f t="shared" si="2"/>
        <v>0</v>
      </c>
      <c r="J31">
        <v>0</v>
      </c>
      <c r="K31" s="24">
        <f t="shared" si="3"/>
        <v>0</v>
      </c>
      <c r="L31">
        <v>0</v>
      </c>
      <c r="M31" s="24">
        <f t="shared" si="4"/>
        <v>0</v>
      </c>
      <c r="N31" s="24">
        <v>0</v>
      </c>
      <c r="O31" s="24">
        <f t="shared" si="5"/>
        <v>0</v>
      </c>
      <c r="P31" s="24">
        <f t="shared" si="6"/>
        <v>0</v>
      </c>
      <c r="R31" s="24">
        <f>'აუდიტის უნივერსი'!I29</f>
        <v>0</v>
      </c>
      <c r="S31">
        <v>101.95251373913045</v>
      </c>
    </row>
    <row r="32" spans="1:19" ht="22.5" x14ac:dyDescent="0.25">
      <c r="A32" s="53" t="str">
        <f>'აუდიტის უნივერსი'!A30</f>
        <v>35 02 03 01</v>
      </c>
      <c r="B32" s="23">
        <f>'აუდიტის უნივერსი'!B30</f>
        <v>10.01</v>
      </c>
      <c r="C32" s="35" t="str">
        <f>'აუდიტის უნივერსი'!C30</f>
        <v>კრიზისულ მდგომარეობაში მყოფი ბავშვიანი ოჯახების გადაუდებელი დახმარების ქვეპროგრამა</v>
      </c>
      <c r="D32">
        <v>2</v>
      </c>
      <c r="E32" s="24">
        <f t="shared" si="0"/>
        <v>0.4</v>
      </c>
      <c r="F32" s="24">
        <f t="shared" si="7"/>
        <v>2</v>
      </c>
      <c r="G32" s="24">
        <f t="shared" si="1"/>
        <v>0.4</v>
      </c>
      <c r="H32" s="24">
        <v>1</v>
      </c>
      <c r="I32" s="24">
        <f t="shared" si="2"/>
        <v>0.15</v>
      </c>
      <c r="J32">
        <v>2</v>
      </c>
      <c r="K32" s="24">
        <f t="shared" si="3"/>
        <v>0.4</v>
      </c>
      <c r="L32">
        <v>2</v>
      </c>
      <c r="M32" s="24">
        <f t="shared" si="4"/>
        <v>0.4</v>
      </c>
      <c r="N32" s="24">
        <v>3</v>
      </c>
      <c r="O32" s="24">
        <f t="shared" si="5"/>
        <v>0.15000000000000002</v>
      </c>
      <c r="P32" s="24">
        <f t="shared" si="6"/>
        <v>1.9</v>
      </c>
      <c r="R32" s="24">
        <f>'აუდიტის უნივერსი'!I30</f>
        <v>0</v>
      </c>
      <c r="S32">
        <v>52.247185999999999</v>
      </c>
    </row>
    <row r="33" spans="1:19" x14ac:dyDescent="0.25">
      <c r="A33" s="53" t="str">
        <f>'აუდიტის უნივერსი'!A31</f>
        <v>35 02 03 02</v>
      </c>
      <c r="B33" s="23">
        <f>'აუდიტის უნივერსი'!B31</f>
        <v>10.02</v>
      </c>
      <c r="C33" s="35" t="str">
        <f>'აუდიტის უნივერსი'!C31</f>
        <v>ბავშვთა ადრეული განვითარების ხელშეწყობა</v>
      </c>
      <c r="D33">
        <v>2</v>
      </c>
      <c r="E33" s="24">
        <f t="shared" si="0"/>
        <v>0.4</v>
      </c>
      <c r="F33" s="24">
        <f t="shared" si="7"/>
        <v>2</v>
      </c>
      <c r="G33" s="24">
        <f t="shared" si="1"/>
        <v>0.4</v>
      </c>
      <c r="H33" s="24">
        <v>2</v>
      </c>
      <c r="I33" s="24">
        <f t="shared" si="2"/>
        <v>0.3</v>
      </c>
      <c r="J33">
        <v>2</v>
      </c>
      <c r="K33" s="24">
        <f t="shared" si="3"/>
        <v>0.4</v>
      </c>
      <c r="L33">
        <v>1</v>
      </c>
      <c r="M33" s="24">
        <f t="shared" si="4"/>
        <v>0.2</v>
      </c>
      <c r="N33" s="24">
        <v>3</v>
      </c>
      <c r="O33" s="24">
        <f t="shared" si="5"/>
        <v>0.15000000000000002</v>
      </c>
      <c r="P33" s="24">
        <f t="shared" si="6"/>
        <v>1.85</v>
      </c>
      <c r="R33" s="24">
        <f>'აუდიტის უნივერსი'!I31</f>
        <v>0</v>
      </c>
      <c r="S33">
        <v>90.753599999999992</v>
      </c>
    </row>
    <row r="34" spans="1:19" x14ac:dyDescent="0.25">
      <c r="A34" s="53" t="str">
        <f>'აუდიტის უნივერსი'!A32</f>
        <v>35 02 03 03</v>
      </c>
      <c r="B34" s="23">
        <f>'აუდიტის უნივერსი'!B32</f>
        <v>10.029999999999999</v>
      </c>
      <c r="C34" s="35" t="str">
        <f>'აუდიტის უნივერსი'!C32</f>
        <v>ბავშვთა რეაბილიტაციის/აბილიტაცა</v>
      </c>
      <c r="D34">
        <v>2</v>
      </c>
      <c r="E34" s="24">
        <f t="shared" si="0"/>
        <v>0.4</v>
      </c>
      <c r="F34" s="24">
        <f t="shared" si="7"/>
        <v>2</v>
      </c>
      <c r="G34" s="24">
        <f t="shared" si="1"/>
        <v>0.4</v>
      </c>
      <c r="H34" s="24">
        <v>2</v>
      </c>
      <c r="I34" s="24">
        <f t="shared" si="2"/>
        <v>0.3</v>
      </c>
      <c r="J34">
        <v>3</v>
      </c>
      <c r="K34" s="24">
        <f t="shared" si="3"/>
        <v>0.60000000000000009</v>
      </c>
      <c r="L34">
        <v>1</v>
      </c>
      <c r="M34" s="24">
        <f t="shared" si="4"/>
        <v>0.2</v>
      </c>
      <c r="N34" s="24">
        <v>3</v>
      </c>
      <c r="O34" s="24">
        <f t="shared" si="5"/>
        <v>0.15000000000000002</v>
      </c>
      <c r="P34" s="24">
        <f t="shared" si="6"/>
        <v>2.0500000000000003</v>
      </c>
      <c r="R34" s="24">
        <f>'აუდიტის უნივერსი'!I32</f>
        <v>0</v>
      </c>
      <c r="S34">
        <v>111.58611764705881</v>
      </c>
    </row>
    <row r="35" spans="1:19" x14ac:dyDescent="0.25">
      <c r="A35" s="53" t="str">
        <f>'აუდიტის უნივერსი'!A33</f>
        <v>35 02 03 04</v>
      </c>
      <c r="B35" s="23">
        <f>'აუდიტის უნივერსი'!B33</f>
        <v>10.039999999999999</v>
      </c>
      <c r="C35" s="35" t="str">
        <f>'აუდიტის უნივერსი'!C33</f>
        <v>ომის მონაწილეთა რეაბილიტაციის ხელშეწყობა</v>
      </c>
      <c r="D35">
        <v>2</v>
      </c>
      <c r="E35" s="24">
        <f t="shared" si="0"/>
        <v>0.4</v>
      </c>
      <c r="F35" s="24">
        <f t="shared" si="7"/>
        <v>2</v>
      </c>
      <c r="G35" s="24">
        <f t="shared" si="1"/>
        <v>0.4</v>
      </c>
      <c r="H35" s="24">
        <v>2</v>
      </c>
      <c r="I35" s="24">
        <f t="shared" si="2"/>
        <v>0.3</v>
      </c>
      <c r="J35">
        <v>3</v>
      </c>
      <c r="K35" s="24">
        <f t="shared" si="3"/>
        <v>0.60000000000000009</v>
      </c>
      <c r="L35">
        <v>1</v>
      </c>
      <c r="M35" s="24">
        <f t="shared" si="4"/>
        <v>0.2</v>
      </c>
      <c r="N35" s="24">
        <v>3</v>
      </c>
      <c r="O35" s="24">
        <f t="shared" si="5"/>
        <v>0.15000000000000002</v>
      </c>
      <c r="P35" s="24">
        <f t="shared" si="6"/>
        <v>2.0500000000000003</v>
      </c>
      <c r="R35" s="24">
        <f>'აუდიტის უნივერსი'!I33</f>
        <v>0</v>
      </c>
      <c r="S35">
        <v>42.192500000000003</v>
      </c>
    </row>
    <row r="36" spans="1:19" x14ac:dyDescent="0.25">
      <c r="A36" s="53" t="str">
        <f>'აუდიტის უნივერსი'!A34</f>
        <v>35 02 03 05</v>
      </c>
      <c r="B36" s="23">
        <f>'აუდიტის უნივერსი'!B34</f>
        <v>10.050000000000001</v>
      </c>
      <c r="C36" s="35" t="str">
        <f>'აუდიტის უნივერსი'!C34</f>
        <v>დღის ცენტრებში მომსახურებით უზრუნველყოფა</v>
      </c>
      <c r="D36">
        <v>3</v>
      </c>
      <c r="E36" s="24">
        <f t="shared" si="0"/>
        <v>0.60000000000000009</v>
      </c>
      <c r="F36" s="24">
        <f t="shared" si="7"/>
        <v>3</v>
      </c>
      <c r="G36" s="24">
        <f t="shared" si="1"/>
        <v>0.60000000000000009</v>
      </c>
      <c r="H36" s="24">
        <v>2</v>
      </c>
      <c r="I36" s="24">
        <f t="shared" si="2"/>
        <v>0.3</v>
      </c>
      <c r="J36">
        <v>3</v>
      </c>
      <c r="K36" s="24">
        <f t="shared" si="3"/>
        <v>0.60000000000000009</v>
      </c>
      <c r="L36">
        <v>1</v>
      </c>
      <c r="M36" s="24">
        <f t="shared" si="4"/>
        <v>0.2</v>
      </c>
      <c r="N36" s="24">
        <v>3</v>
      </c>
      <c r="O36" s="24">
        <f t="shared" si="5"/>
        <v>0.15000000000000002</v>
      </c>
      <c r="P36" s="24">
        <f t="shared" si="6"/>
        <v>2.4500000000000006</v>
      </c>
      <c r="R36" s="24">
        <f>'აუდიტის უნივერსი'!I34</f>
        <v>0</v>
      </c>
      <c r="S36">
        <v>74.239088888888887</v>
      </c>
    </row>
    <row r="37" spans="1:19" x14ac:dyDescent="0.25">
      <c r="A37" s="53" t="str">
        <f>'აუდიტის უნივერსი'!A35</f>
        <v>35 02 03 06</v>
      </c>
      <c r="B37" s="23">
        <f>'აუდიტის უნივერსი'!B35</f>
        <v>10.06</v>
      </c>
      <c r="C37" s="35" t="str">
        <f>'აუდიტის უნივერსი'!C35</f>
        <v>დამხმარე საშუალებებით უზრუნველყოფა</v>
      </c>
      <c r="D37">
        <v>2</v>
      </c>
      <c r="E37" s="24">
        <f t="shared" si="0"/>
        <v>0.4</v>
      </c>
      <c r="F37" s="24">
        <f t="shared" si="7"/>
        <v>2</v>
      </c>
      <c r="G37" s="24">
        <f t="shared" si="1"/>
        <v>0.4</v>
      </c>
      <c r="H37" s="24">
        <v>2</v>
      </c>
      <c r="I37" s="24">
        <f t="shared" si="2"/>
        <v>0.3</v>
      </c>
      <c r="J37">
        <v>3</v>
      </c>
      <c r="K37" s="24">
        <f t="shared" si="3"/>
        <v>0.60000000000000009</v>
      </c>
      <c r="L37">
        <v>2</v>
      </c>
      <c r="M37" s="24">
        <f t="shared" si="4"/>
        <v>0.4</v>
      </c>
      <c r="N37" s="24">
        <v>3</v>
      </c>
      <c r="O37" s="24">
        <f t="shared" si="5"/>
        <v>0.15000000000000002</v>
      </c>
      <c r="P37" s="24">
        <f t="shared" si="6"/>
        <v>2.25</v>
      </c>
      <c r="R37" s="24">
        <f>'აუდიტის უნივერსი'!I35</f>
        <v>0</v>
      </c>
      <c r="S37">
        <v>172.86997644444443</v>
      </c>
    </row>
    <row r="38" spans="1:19" x14ac:dyDescent="0.25">
      <c r="A38" s="53" t="str">
        <f>'აუდიტის უნივერსი'!A36</f>
        <v>35 02 03 07</v>
      </c>
      <c r="B38" s="23">
        <f>'აუდიტის უნივერსი'!B36</f>
        <v>10.07</v>
      </c>
      <c r="C38" s="35" t="str">
        <f>'აუდიტის უნივერსი'!C36</f>
        <v>ყრუთა კომუნიკაციის ხელშეწყობა</v>
      </c>
      <c r="D38">
        <v>2</v>
      </c>
      <c r="E38" s="24">
        <f t="shared" si="0"/>
        <v>0.4</v>
      </c>
      <c r="F38" s="24">
        <f t="shared" si="7"/>
        <v>2</v>
      </c>
      <c r="G38" s="24">
        <f t="shared" si="1"/>
        <v>0.4</v>
      </c>
      <c r="H38" s="24">
        <v>2</v>
      </c>
      <c r="I38" s="24">
        <f t="shared" si="2"/>
        <v>0.3</v>
      </c>
      <c r="J38">
        <v>3</v>
      </c>
      <c r="K38" s="24">
        <f t="shared" si="3"/>
        <v>0.60000000000000009</v>
      </c>
      <c r="L38">
        <v>2</v>
      </c>
      <c r="M38" s="24">
        <f t="shared" si="4"/>
        <v>0.4</v>
      </c>
      <c r="N38" s="24">
        <v>3</v>
      </c>
      <c r="O38" s="24">
        <f t="shared" si="5"/>
        <v>0.15000000000000002</v>
      </c>
      <c r="P38" s="24">
        <f t="shared" si="6"/>
        <v>2.25</v>
      </c>
      <c r="R38" s="24">
        <f>'აუდიტის უნივერსი'!I36</f>
        <v>0</v>
      </c>
      <c r="S38">
        <v>80</v>
      </c>
    </row>
    <row r="39" spans="1:19" x14ac:dyDescent="0.25">
      <c r="A39" s="53" t="str">
        <f>'აუდიტის უნივერსი'!A37</f>
        <v>35 02 03 08</v>
      </c>
      <c r="B39" s="23">
        <f>'აუდიტის უნივერსი'!B37</f>
        <v>10.08</v>
      </c>
      <c r="C39" s="35" t="str">
        <f>'აუდიტის უნივერსი'!C37</f>
        <v>დედათა და ბავშვთა თავშესაფრით უზრუნველყოფა</v>
      </c>
      <c r="D39">
        <v>2</v>
      </c>
      <c r="E39" s="24">
        <f t="shared" si="0"/>
        <v>0.4</v>
      </c>
      <c r="F39" s="24">
        <f t="shared" si="7"/>
        <v>2</v>
      </c>
      <c r="G39" s="24">
        <f t="shared" si="1"/>
        <v>0.4</v>
      </c>
      <c r="H39" s="24">
        <v>2</v>
      </c>
      <c r="I39" s="24">
        <f t="shared" si="2"/>
        <v>0.3</v>
      </c>
      <c r="J39">
        <v>2</v>
      </c>
      <c r="K39" s="24">
        <f t="shared" si="3"/>
        <v>0.4</v>
      </c>
      <c r="L39">
        <v>1</v>
      </c>
      <c r="M39" s="24">
        <f t="shared" si="4"/>
        <v>0.2</v>
      </c>
      <c r="N39" s="24">
        <v>3</v>
      </c>
      <c r="O39" s="24">
        <f t="shared" si="5"/>
        <v>0.15000000000000002</v>
      </c>
      <c r="P39" s="24">
        <f t="shared" si="6"/>
        <v>1.85</v>
      </c>
      <c r="R39" s="24">
        <f>'აუდიტის უნივერსი'!I37</f>
        <v>0</v>
      </c>
      <c r="S39">
        <v>90.644999999999996</v>
      </c>
    </row>
    <row r="40" spans="1:19" x14ac:dyDescent="0.25">
      <c r="A40" s="53" t="str">
        <f>'აუდიტის უნივერსი'!A38</f>
        <v>35 02 03 09</v>
      </c>
      <c r="B40" s="23">
        <f>'აუდიტის უნივერსი'!B38</f>
        <v>10.09</v>
      </c>
      <c r="C40" s="35" t="str">
        <f>'აუდიტის უნივერსი'!C38</f>
        <v>მინდობით აღზრდა</v>
      </c>
      <c r="D40">
        <v>2</v>
      </c>
      <c r="E40" s="24">
        <f t="shared" si="0"/>
        <v>0.4</v>
      </c>
      <c r="F40" s="24">
        <f t="shared" si="7"/>
        <v>2</v>
      </c>
      <c r="G40" s="24">
        <f t="shared" si="1"/>
        <v>0.4</v>
      </c>
      <c r="H40" s="24">
        <v>2</v>
      </c>
      <c r="I40" s="24">
        <f t="shared" si="2"/>
        <v>0.3</v>
      </c>
      <c r="J40">
        <v>3</v>
      </c>
      <c r="K40" s="24">
        <f t="shared" si="3"/>
        <v>0.60000000000000009</v>
      </c>
      <c r="L40">
        <v>1</v>
      </c>
      <c r="M40" s="24">
        <f t="shared" si="4"/>
        <v>0.2</v>
      </c>
      <c r="N40" s="24">
        <v>3</v>
      </c>
      <c r="O40" s="24">
        <f t="shared" si="5"/>
        <v>0.15000000000000002</v>
      </c>
      <c r="P40" s="24">
        <f t="shared" si="6"/>
        <v>2.0500000000000003</v>
      </c>
      <c r="R40" s="24" t="str">
        <f>'აუდიტის უნივერსი'!I38</f>
        <v>60 თვე</v>
      </c>
      <c r="S40">
        <v>132.01545454545456</v>
      </c>
    </row>
    <row r="41" spans="1:19" ht="22.5" x14ac:dyDescent="0.25">
      <c r="A41" s="53" t="str">
        <f>'აუდიტის უნივერსი'!A39</f>
        <v>35 02 03 10</v>
      </c>
      <c r="B41" s="23">
        <f>'აუდიტის უნივერსი'!B39</f>
        <v>10.1</v>
      </c>
      <c r="C41" s="35" t="str">
        <f>'აუდიტის უნივერსი'!C39</f>
        <v>მცირე საოჯახო ტიპის სახლებში მომსახურებით უზრუნველყოფა</v>
      </c>
      <c r="D41">
        <v>2</v>
      </c>
      <c r="E41" s="24">
        <f t="shared" si="0"/>
        <v>0.4</v>
      </c>
      <c r="F41" s="24">
        <f t="shared" si="7"/>
        <v>2</v>
      </c>
      <c r="G41" s="24">
        <f t="shared" si="1"/>
        <v>0.4</v>
      </c>
      <c r="H41" s="24">
        <v>2</v>
      </c>
      <c r="I41" s="24">
        <f t="shared" si="2"/>
        <v>0.3</v>
      </c>
      <c r="J41">
        <v>2</v>
      </c>
      <c r="K41" s="24">
        <f t="shared" si="3"/>
        <v>0.4</v>
      </c>
      <c r="L41">
        <v>1</v>
      </c>
      <c r="M41" s="24">
        <f t="shared" si="4"/>
        <v>0.2</v>
      </c>
      <c r="N41" s="24">
        <v>3</v>
      </c>
      <c r="O41" s="24">
        <f t="shared" si="5"/>
        <v>0.15000000000000002</v>
      </c>
      <c r="P41" s="24">
        <f t="shared" si="6"/>
        <v>1.85</v>
      </c>
      <c r="R41" s="24">
        <f>'აუდიტის უნივერსი'!I39</f>
        <v>0</v>
      </c>
      <c r="S41">
        <v>85.358615384615391</v>
      </c>
    </row>
    <row r="42" spans="1:19" x14ac:dyDescent="0.25">
      <c r="A42" s="53" t="str">
        <f>'აუდიტის უნივერსი'!A40</f>
        <v>35 02 03 11</v>
      </c>
      <c r="B42" s="23">
        <f>'აუდიტის უნივერსი'!B40</f>
        <v>10.11</v>
      </c>
      <c r="C42" s="35" t="str">
        <f>'აუდიტის უნივერსი'!C40</f>
        <v>მიუსაფარ ბავშვთა თავშესაფრით უზრუნველყოფა</v>
      </c>
      <c r="D42">
        <v>2</v>
      </c>
      <c r="E42" s="24">
        <f t="shared" si="0"/>
        <v>0.4</v>
      </c>
      <c r="F42" s="24">
        <f t="shared" si="7"/>
        <v>2</v>
      </c>
      <c r="G42" s="24">
        <f t="shared" si="1"/>
        <v>0.4</v>
      </c>
      <c r="H42" s="24">
        <v>2</v>
      </c>
      <c r="I42" s="24">
        <f t="shared" si="2"/>
        <v>0.3</v>
      </c>
      <c r="J42">
        <v>2</v>
      </c>
      <c r="K42" s="24">
        <f t="shared" si="3"/>
        <v>0.4</v>
      </c>
      <c r="L42">
        <v>1</v>
      </c>
      <c r="M42" s="24">
        <f t="shared" si="4"/>
        <v>0.2</v>
      </c>
      <c r="N42" s="24">
        <v>3</v>
      </c>
      <c r="O42" s="24">
        <f t="shared" si="5"/>
        <v>0.15000000000000002</v>
      </c>
      <c r="P42" s="24">
        <f t="shared" si="6"/>
        <v>1.85</v>
      </c>
      <c r="R42" s="24">
        <f>'აუდიტის უნივერსი'!I40</f>
        <v>0</v>
      </c>
      <c r="S42">
        <v>85.153552631578961</v>
      </c>
    </row>
    <row r="43" spans="1:19" x14ac:dyDescent="0.25">
      <c r="A43" s="53" t="str">
        <f>'აუდიტის უნივერსი'!A41</f>
        <v>35 02 03 12</v>
      </c>
      <c r="B43" s="23">
        <f>'აუდიტის უნივერსი'!B41</f>
        <v>10.119999999999999</v>
      </c>
      <c r="C43" s="35" t="str">
        <f>'აუდიტის უნივერსი'!C41</f>
        <v>სათემო ორგანიზაციებში მომსახურებით უზრუნველყოფა</v>
      </c>
      <c r="D43">
        <v>2</v>
      </c>
      <c r="E43" s="24">
        <f t="shared" si="0"/>
        <v>0.4</v>
      </c>
      <c r="F43" s="24">
        <f t="shared" si="7"/>
        <v>2</v>
      </c>
      <c r="G43" s="24">
        <f t="shared" si="1"/>
        <v>0.4</v>
      </c>
      <c r="H43" s="24">
        <v>2</v>
      </c>
      <c r="I43" s="24">
        <f t="shared" si="2"/>
        <v>0.3</v>
      </c>
      <c r="J43">
        <v>2</v>
      </c>
      <c r="K43" s="24">
        <f t="shared" si="3"/>
        <v>0.4</v>
      </c>
      <c r="L43">
        <v>1</v>
      </c>
      <c r="M43" s="24">
        <f t="shared" si="4"/>
        <v>0.2</v>
      </c>
      <c r="N43" s="24">
        <v>3</v>
      </c>
      <c r="O43" s="24">
        <f t="shared" si="5"/>
        <v>0.15000000000000002</v>
      </c>
      <c r="P43" s="24">
        <f t="shared" si="6"/>
        <v>1.85</v>
      </c>
      <c r="R43" s="24">
        <f>'აუდიტის უნივერსი'!I41</f>
        <v>0</v>
      </c>
      <c r="S43">
        <v>85.953733333333332</v>
      </c>
    </row>
    <row r="44" spans="1:19" ht="22.5" x14ac:dyDescent="0.25">
      <c r="A44" s="53" t="str">
        <f>'აუდიტის უნივერსი'!A42</f>
        <v>35 02 03 13</v>
      </c>
      <c r="B44" s="23">
        <f>'აუდიტის უნივერსი'!B42</f>
        <v>10.130000000000001</v>
      </c>
      <c r="C44" s="35" t="str">
        <f>'აუდიტის უნივერსი'!C42</f>
        <v>მძიმე და ღრმა გონებრივი განვითარების შეფერხების მქონე ბავშვთა ბინაზე მოვლის ქვეპროგრამა</v>
      </c>
      <c r="D44">
        <v>2</v>
      </c>
      <c r="E44" s="24">
        <f t="shared" si="0"/>
        <v>0.4</v>
      </c>
      <c r="F44" s="24">
        <f t="shared" si="7"/>
        <v>2</v>
      </c>
      <c r="G44" s="24">
        <f t="shared" si="1"/>
        <v>0.4</v>
      </c>
      <c r="H44" s="24">
        <v>2</v>
      </c>
      <c r="I44" s="24">
        <f t="shared" si="2"/>
        <v>0.3</v>
      </c>
      <c r="J44">
        <v>2</v>
      </c>
      <c r="K44" s="24">
        <f t="shared" si="3"/>
        <v>0.4</v>
      </c>
      <c r="L44">
        <v>1</v>
      </c>
      <c r="M44" s="24">
        <f t="shared" si="4"/>
        <v>0.2</v>
      </c>
      <c r="N44" s="24">
        <v>3</v>
      </c>
      <c r="O44" s="24">
        <f t="shared" si="5"/>
        <v>0.15000000000000002</v>
      </c>
      <c r="P44" s="24">
        <f t="shared" si="6"/>
        <v>1.85</v>
      </c>
      <c r="R44" s="24">
        <f>'აუდიტის უნივერსი'!I42</f>
        <v>0</v>
      </c>
      <c r="S44">
        <v>92.403499999999994</v>
      </c>
    </row>
    <row r="45" spans="1:19" s="24" customFormat="1" ht="34.5" customHeight="1" x14ac:dyDescent="0.25">
      <c r="A45" s="53" t="str">
        <f>'აუდიტის უნივერსი'!A43</f>
        <v>35 02 03 14</v>
      </c>
      <c r="B45" s="23">
        <f>'აუდიტის უნივერსი'!B43</f>
        <v>10.14</v>
      </c>
      <c r="C45" s="35" t="str">
        <f>'აუდიტის უნივერსი'!C43</f>
        <v>მძიმე და ღრმა შეზღუდული შესაძლებლობის ან ან ჯანმრთელობის პრობლემების მქონე ბავშვთა სპეციალიზირებული საოჯახო ტიპის მომსახურება</v>
      </c>
      <c r="D45" s="24">
        <v>2</v>
      </c>
      <c r="E45" s="24">
        <f t="shared" si="0"/>
        <v>0.4</v>
      </c>
      <c r="F45" s="24">
        <f t="shared" si="7"/>
        <v>2</v>
      </c>
      <c r="G45" s="24">
        <f t="shared" si="1"/>
        <v>0.4</v>
      </c>
      <c r="H45" s="24">
        <v>2</v>
      </c>
      <c r="I45" s="24">
        <f t="shared" si="2"/>
        <v>0.3</v>
      </c>
      <c r="J45" s="24">
        <v>3</v>
      </c>
      <c r="K45" s="24">
        <f t="shared" si="3"/>
        <v>0.60000000000000009</v>
      </c>
      <c r="L45" s="24">
        <v>1</v>
      </c>
      <c r="M45" s="24">
        <f t="shared" si="4"/>
        <v>0.2</v>
      </c>
      <c r="N45" s="24">
        <v>3</v>
      </c>
      <c r="O45" s="24">
        <f t="shared" si="5"/>
        <v>0.15000000000000002</v>
      </c>
      <c r="P45" s="24">
        <f t="shared" si="6"/>
        <v>2.0500000000000003</v>
      </c>
      <c r="R45" s="24">
        <f>'აუდიტის უნივერსი'!I43</f>
        <v>0</v>
      </c>
      <c r="S45" s="24">
        <v>284.56521739130437</v>
      </c>
    </row>
    <row r="46" spans="1:19" s="24" customFormat="1" x14ac:dyDescent="0.25">
      <c r="A46" s="53" t="str">
        <f>'აუდიტის უნივერსი'!A44</f>
        <v>35 02 04</v>
      </c>
      <c r="B46" s="64">
        <f>'აუდიტის უნივერსი'!B44</f>
        <v>11</v>
      </c>
      <c r="C46" s="35" t="str">
        <f>'აუდიტის უნივერსი'!C44</f>
        <v>სოციალური შეღავათები მაღალმთიან დასახლებაში</v>
      </c>
      <c r="D46" s="24">
        <v>2</v>
      </c>
      <c r="E46" s="24">
        <f t="shared" si="0"/>
        <v>0.4</v>
      </c>
      <c r="F46" s="24">
        <f t="shared" si="7"/>
        <v>2</v>
      </c>
      <c r="G46" s="24">
        <f t="shared" si="1"/>
        <v>0.4</v>
      </c>
      <c r="H46" s="24">
        <v>2</v>
      </c>
      <c r="I46" s="24">
        <f t="shared" si="2"/>
        <v>0.3</v>
      </c>
      <c r="J46" s="24">
        <v>3</v>
      </c>
      <c r="K46" s="24">
        <f t="shared" si="3"/>
        <v>0.60000000000000009</v>
      </c>
      <c r="L46" s="24">
        <v>1</v>
      </c>
      <c r="M46" s="24">
        <f t="shared" si="4"/>
        <v>0.2</v>
      </c>
      <c r="N46" s="24">
        <v>3</v>
      </c>
      <c r="O46" s="24">
        <f t="shared" si="5"/>
        <v>0.15000000000000002</v>
      </c>
      <c r="P46" s="24">
        <f t="shared" si="6"/>
        <v>2.0500000000000003</v>
      </c>
      <c r="R46" s="24">
        <f>'აუდიტის უნივერსი'!I44</f>
        <v>0</v>
      </c>
      <c r="S46" s="24">
        <v>76.200397745454538</v>
      </c>
    </row>
    <row r="47" spans="1:19" s="24" customFormat="1" ht="33.75" x14ac:dyDescent="0.25">
      <c r="A47" s="53" t="str">
        <f>'აუდიტის უნივერსი'!A45</f>
        <v>35 02 05</v>
      </c>
      <c r="B47" s="64">
        <f>'აუდიტის უნივერსი'!B45</f>
        <v>12</v>
      </c>
      <c r="C47" s="35" t="str">
        <f>'აუდიტის უნივერსი'!C45</f>
        <v>სახელმწიფო ზუნვის, ადამიანის ვაჭრობის (ტრეფიკინგის) მსხვერპლთა, დაზარალებულთა დაცვისა და დახმარების უზრუნველყოფა</v>
      </c>
      <c r="D47" s="24">
        <v>2</v>
      </c>
      <c r="E47" s="24">
        <f t="shared" si="0"/>
        <v>0.4</v>
      </c>
      <c r="F47" s="24">
        <f t="shared" si="7"/>
        <v>2</v>
      </c>
      <c r="G47" s="24">
        <f t="shared" si="1"/>
        <v>0.4</v>
      </c>
      <c r="H47" s="24">
        <v>1</v>
      </c>
      <c r="I47" s="24">
        <f t="shared" si="2"/>
        <v>0.15</v>
      </c>
      <c r="K47" s="24">
        <f t="shared" si="3"/>
        <v>0</v>
      </c>
      <c r="L47" s="24">
        <v>3</v>
      </c>
      <c r="M47" s="24">
        <f t="shared" si="4"/>
        <v>0.60000000000000009</v>
      </c>
      <c r="N47" s="24">
        <v>3</v>
      </c>
      <c r="O47" s="24">
        <f t="shared" si="5"/>
        <v>0.15000000000000002</v>
      </c>
      <c r="P47" s="24">
        <f t="shared" si="6"/>
        <v>1.7000000000000002</v>
      </c>
      <c r="R47" s="24">
        <f>'აუდიტის უნივერსი'!I45</f>
        <v>0</v>
      </c>
    </row>
    <row r="48" spans="1:19" x14ac:dyDescent="0.25">
      <c r="A48" s="53" t="str">
        <f>'აუდიტის უნივერსი'!A46</f>
        <v>35 03</v>
      </c>
      <c r="B48" s="64">
        <f>'აუდიტის უნივერსი'!B46</f>
        <v>13</v>
      </c>
      <c r="C48" s="35" t="str">
        <f>'აუდიტის უნივერსი'!C46</f>
        <v>ჯანმრთელობის დაცვის პროგრამა</v>
      </c>
      <c r="E48" s="24">
        <f t="shared" si="0"/>
        <v>0</v>
      </c>
      <c r="F48" s="24">
        <f t="shared" si="7"/>
        <v>0</v>
      </c>
      <c r="G48" s="24">
        <f t="shared" si="1"/>
        <v>0</v>
      </c>
      <c r="I48" s="24">
        <f t="shared" si="2"/>
        <v>0</v>
      </c>
      <c r="J48">
        <v>2</v>
      </c>
      <c r="K48" s="24">
        <f t="shared" si="3"/>
        <v>0.4</v>
      </c>
      <c r="L48">
        <v>2</v>
      </c>
      <c r="M48" s="24">
        <f t="shared" si="4"/>
        <v>0.4</v>
      </c>
      <c r="N48" s="24">
        <v>3</v>
      </c>
      <c r="O48" s="24">
        <f t="shared" si="5"/>
        <v>0.15000000000000002</v>
      </c>
      <c r="P48" s="24">
        <f t="shared" si="6"/>
        <v>0.95000000000000007</v>
      </c>
      <c r="R48" s="24">
        <f>'აუდიტის უნივერსი'!I46</f>
        <v>0</v>
      </c>
      <c r="S48">
        <v>105.16941320850486</v>
      </c>
    </row>
    <row r="49" spans="1:19" x14ac:dyDescent="0.25">
      <c r="A49" s="53" t="str">
        <f>'აუდიტის უნივერსი'!A47</f>
        <v xml:space="preserve">35 03 01 </v>
      </c>
      <c r="B49" s="23">
        <f>'აუდიტის უნივერსი'!B47</f>
        <v>13.01</v>
      </c>
      <c r="C49" s="35" t="str">
        <f>'აუდიტის უნივერსი'!C47</f>
        <v>მოსახლეობის საყოველთაო ჯანმრთელობის დაცვა</v>
      </c>
      <c r="D49">
        <v>3</v>
      </c>
      <c r="E49" s="24">
        <f t="shared" si="0"/>
        <v>0.60000000000000009</v>
      </c>
      <c r="F49" s="24">
        <f t="shared" si="7"/>
        <v>3</v>
      </c>
      <c r="G49" s="24">
        <f t="shared" si="1"/>
        <v>0.60000000000000009</v>
      </c>
      <c r="H49">
        <v>2</v>
      </c>
      <c r="I49" s="24">
        <f t="shared" si="2"/>
        <v>0.3</v>
      </c>
      <c r="J49">
        <v>2</v>
      </c>
      <c r="K49" s="24">
        <f t="shared" si="3"/>
        <v>0.4</v>
      </c>
      <c r="L49">
        <v>2</v>
      </c>
      <c r="M49" s="24">
        <f t="shared" si="4"/>
        <v>0.4</v>
      </c>
      <c r="N49" s="24">
        <v>3</v>
      </c>
      <c r="O49" s="24">
        <f t="shared" si="5"/>
        <v>0.15000000000000002</v>
      </c>
      <c r="P49" s="24">
        <f t="shared" si="6"/>
        <v>2.4500000000000002</v>
      </c>
      <c r="R49" s="24">
        <f>'აუდიტის უნივერსი'!I47</f>
        <v>0</v>
      </c>
      <c r="S49">
        <v>107.52945547272725</v>
      </c>
    </row>
    <row r="50" spans="1:19" x14ac:dyDescent="0.25">
      <c r="A50" s="53" t="str">
        <f>'აუდიტის უნივერსი'!A48</f>
        <v>35 03 02</v>
      </c>
      <c r="B50" s="23">
        <f>'აუდიტის უნივერსი'!B48</f>
        <v>13.02</v>
      </c>
      <c r="C50" s="35" t="str">
        <f>'აუდიტის უნივერსი'!C48</f>
        <v>საზოგადოებრივი ჯანმრთელობის დაცვა</v>
      </c>
      <c r="D50">
        <v>0</v>
      </c>
      <c r="E50" s="24">
        <f t="shared" si="0"/>
        <v>0</v>
      </c>
      <c r="F50" s="24">
        <v>0</v>
      </c>
      <c r="G50" s="24">
        <f t="shared" si="1"/>
        <v>0</v>
      </c>
      <c r="H50" s="24">
        <v>0</v>
      </c>
      <c r="I50" s="24">
        <f t="shared" si="2"/>
        <v>0</v>
      </c>
      <c r="J50">
        <v>0</v>
      </c>
      <c r="K50" s="24">
        <f t="shared" si="3"/>
        <v>0</v>
      </c>
      <c r="L50">
        <v>0</v>
      </c>
      <c r="M50" s="24">
        <f t="shared" si="4"/>
        <v>0</v>
      </c>
      <c r="N50" s="24">
        <v>0</v>
      </c>
      <c r="O50" s="24">
        <f t="shared" si="5"/>
        <v>0</v>
      </c>
      <c r="P50" s="24">
        <f t="shared" si="6"/>
        <v>0</v>
      </c>
      <c r="R50" s="24">
        <f>'აუდიტის უნივერსი'!I48</f>
        <v>0</v>
      </c>
      <c r="S50">
        <v>86.673420560747658</v>
      </c>
    </row>
    <row r="51" spans="1:19" x14ac:dyDescent="0.25">
      <c r="A51" s="53" t="str">
        <f>'აუდიტის უნივერსი'!A49</f>
        <v>35 03 02 01</v>
      </c>
      <c r="B51" s="23">
        <f>'აუდიტის უნივერსი'!B49</f>
        <v>13.03</v>
      </c>
      <c r="C51" s="35" t="str">
        <f>'აუდიტის უნივერსი'!C49</f>
        <v>დაავადებათა ადრეული გამოვლენა და სკრინინგი</v>
      </c>
      <c r="D51">
        <v>2</v>
      </c>
      <c r="E51" s="24">
        <f t="shared" si="0"/>
        <v>0.4</v>
      </c>
      <c r="F51" s="24">
        <f t="shared" si="7"/>
        <v>2</v>
      </c>
      <c r="G51" s="24">
        <f t="shared" si="1"/>
        <v>0.4</v>
      </c>
      <c r="H51" s="24">
        <v>2</v>
      </c>
      <c r="I51" s="24">
        <f t="shared" si="2"/>
        <v>0.3</v>
      </c>
      <c r="J51">
        <v>3</v>
      </c>
      <c r="K51" s="24">
        <f t="shared" si="3"/>
        <v>0.60000000000000009</v>
      </c>
      <c r="L51">
        <v>2</v>
      </c>
      <c r="M51" s="24">
        <f t="shared" si="4"/>
        <v>0.4</v>
      </c>
      <c r="N51" s="24">
        <v>3</v>
      </c>
      <c r="O51" s="24">
        <f t="shared" si="5"/>
        <v>0.15000000000000002</v>
      </c>
      <c r="P51" s="24">
        <f t="shared" si="6"/>
        <v>2.25</v>
      </c>
      <c r="R51" s="24">
        <f>'აუდიტის უნივერსი'!I49</f>
        <v>0</v>
      </c>
      <c r="S51">
        <v>75.010080526315789</v>
      </c>
    </row>
    <row r="52" spans="1:19" x14ac:dyDescent="0.25">
      <c r="A52" s="53" t="str">
        <f>'აუდიტის უნივერსი'!A50</f>
        <v>35 03 02 02</v>
      </c>
      <c r="B52" s="23">
        <f>'აუდიტის უნივერსი'!B50</f>
        <v>13.04</v>
      </c>
      <c r="C52" s="35" t="str">
        <f>'აუდიტის უნივერსი'!C50</f>
        <v>იმუნიზაცია</v>
      </c>
      <c r="D52">
        <v>2</v>
      </c>
      <c r="E52" s="24">
        <f t="shared" si="0"/>
        <v>0.4</v>
      </c>
      <c r="F52" s="24">
        <f t="shared" si="7"/>
        <v>2</v>
      </c>
      <c r="G52" s="24">
        <f t="shared" si="1"/>
        <v>0.4</v>
      </c>
      <c r="H52" s="24">
        <v>2</v>
      </c>
      <c r="I52" s="24">
        <f t="shared" si="2"/>
        <v>0.3</v>
      </c>
      <c r="J52">
        <v>3</v>
      </c>
      <c r="K52" s="24">
        <f t="shared" si="3"/>
        <v>0.60000000000000009</v>
      </c>
      <c r="L52">
        <v>2</v>
      </c>
      <c r="M52" s="24">
        <f t="shared" si="4"/>
        <v>0.4</v>
      </c>
      <c r="N52" s="24">
        <v>1</v>
      </c>
      <c r="O52" s="24">
        <f t="shared" si="5"/>
        <v>0.05</v>
      </c>
      <c r="P52" s="24">
        <f t="shared" si="6"/>
        <v>2.15</v>
      </c>
      <c r="R52" s="24" t="str">
        <f>'აუდიტის უნივერსი'!I50</f>
        <v>16 თვე</v>
      </c>
      <c r="S52">
        <v>110.29859478250168</v>
      </c>
    </row>
    <row r="53" spans="1:19" x14ac:dyDescent="0.25">
      <c r="A53" s="53" t="str">
        <f>'აუდიტის უნივერსი'!A51</f>
        <v>35 03 02 03</v>
      </c>
      <c r="B53" s="23">
        <f>'აუდიტის უნივერსი'!B51</f>
        <v>13.05</v>
      </c>
      <c r="C53" s="35" t="str">
        <f>'აუდიტის უნივერსი'!C51</f>
        <v>ეპიდზედამხედველობის პროგრამა</v>
      </c>
      <c r="D53">
        <v>2</v>
      </c>
      <c r="E53" s="24">
        <f t="shared" si="0"/>
        <v>0.4</v>
      </c>
      <c r="F53" s="24">
        <f t="shared" si="7"/>
        <v>2</v>
      </c>
      <c r="G53" s="24">
        <f t="shared" si="1"/>
        <v>0.4</v>
      </c>
      <c r="H53" s="24">
        <v>2</v>
      </c>
      <c r="I53" s="24">
        <f t="shared" si="2"/>
        <v>0.3</v>
      </c>
      <c r="J53">
        <v>2</v>
      </c>
      <c r="K53" s="24">
        <f t="shared" si="3"/>
        <v>0.4</v>
      </c>
      <c r="L53">
        <v>1</v>
      </c>
      <c r="M53" s="24">
        <f t="shared" si="4"/>
        <v>0.2</v>
      </c>
      <c r="N53" s="24">
        <v>3</v>
      </c>
      <c r="O53" s="24">
        <f t="shared" si="5"/>
        <v>0.15000000000000002</v>
      </c>
      <c r="P53" s="24">
        <f t="shared" si="6"/>
        <v>1.85</v>
      </c>
      <c r="R53" s="24">
        <f>'აუდიტის უნივერსი'!I51</f>
        <v>0</v>
      </c>
      <c r="S53">
        <v>87.220351883080383</v>
      </c>
    </row>
    <row r="54" spans="1:19" x14ac:dyDescent="0.25">
      <c r="A54" s="53" t="str">
        <f>'აუდიტის უნივერსი'!A52</f>
        <v>35 03 02 04</v>
      </c>
      <c r="B54" s="23">
        <f>'აუდიტის უნივერსი'!B52</f>
        <v>13.06</v>
      </c>
      <c r="C54" s="35" t="str">
        <f>'აუდიტის უნივერსი'!C52</f>
        <v>უსაფრთხო სისხლი</v>
      </c>
      <c r="D54">
        <v>2</v>
      </c>
      <c r="E54" s="24">
        <f t="shared" si="0"/>
        <v>0.4</v>
      </c>
      <c r="F54" s="24">
        <f t="shared" si="7"/>
        <v>2</v>
      </c>
      <c r="G54" s="24">
        <f t="shared" si="1"/>
        <v>0.4</v>
      </c>
      <c r="H54" s="24">
        <v>2</v>
      </c>
      <c r="I54" s="24">
        <f t="shared" si="2"/>
        <v>0.3</v>
      </c>
      <c r="J54">
        <v>2</v>
      </c>
      <c r="K54" s="24">
        <f t="shared" si="3"/>
        <v>0.4</v>
      </c>
      <c r="L54">
        <v>1</v>
      </c>
      <c r="M54" s="24">
        <f t="shared" si="4"/>
        <v>0.2</v>
      </c>
      <c r="N54" s="24">
        <v>3</v>
      </c>
      <c r="O54" s="24">
        <f t="shared" si="5"/>
        <v>0.15000000000000002</v>
      </c>
      <c r="P54" s="24">
        <f t="shared" si="6"/>
        <v>1.85</v>
      </c>
      <c r="R54" s="24">
        <f>'აუდიტის უნივერსი'!I52</f>
        <v>0</v>
      </c>
      <c r="S54">
        <v>91.375025882352944</v>
      </c>
    </row>
    <row r="55" spans="1:19" x14ac:dyDescent="0.25">
      <c r="A55" s="53" t="str">
        <f>'აუდიტის უნივერსი'!A53</f>
        <v>35 03 02 05</v>
      </c>
      <c r="B55" s="23">
        <f>'აუდიტის უნივერსი'!B53</f>
        <v>13.07</v>
      </c>
      <c r="C55" s="35" t="str">
        <f>'აუდიტის უნივერსი'!C53</f>
        <v>პროფესიულ დაავადებათა პრევენცია</v>
      </c>
      <c r="D55">
        <v>2</v>
      </c>
      <c r="E55" s="24">
        <f t="shared" si="0"/>
        <v>0.4</v>
      </c>
      <c r="F55" s="24">
        <f t="shared" si="7"/>
        <v>2</v>
      </c>
      <c r="G55" s="24">
        <f t="shared" si="1"/>
        <v>0.4</v>
      </c>
      <c r="H55">
        <v>3</v>
      </c>
      <c r="I55" s="24">
        <f t="shared" si="2"/>
        <v>0.44999999999999996</v>
      </c>
      <c r="J55">
        <v>3</v>
      </c>
      <c r="K55" s="24">
        <f t="shared" si="3"/>
        <v>0.60000000000000009</v>
      </c>
      <c r="L55">
        <v>1</v>
      </c>
      <c r="M55" s="24">
        <f t="shared" si="4"/>
        <v>0.2</v>
      </c>
      <c r="N55" s="24">
        <v>3</v>
      </c>
      <c r="O55" s="24">
        <f t="shared" si="5"/>
        <v>0.15000000000000002</v>
      </c>
      <c r="P55" s="24">
        <f t="shared" si="6"/>
        <v>2.2000000000000002</v>
      </c>
      <c r="R55" s="24">
        <f>'აუდიტის უნივერსი'!I53</f>
        <v>0</v>
      </c>
      <c r="S55">
        <v>68.184814814814814</v>
      </c>
    </row>
    <row r="56" spans="1:19" x14ac:dyDescent="0.25">
      <c r="A56" s="53" t="str">
        <f>'აუდიტის უნივერსი'!A54</f>
        <v>35 03 02 06</v>
      </c>
      <c r="B56" s="23"/>
      <c r="C56" s="35" t="str">
        <f>'აუდიტის უნივერსი'!C54</f>
        <v>ინფექციური დაავადებების მართვა</v>
      </c>
      <c r="E56" s="24">
        <f t="shared" si="0"/>
        <v>0</v>
      </c>
      <c r="F56" s="24"/>
      <c r="G56" s="24">
        <f t="shared" si="1"/>
        <v>0</v>
      </c>
      <c r="I56" s="24">
        <f t="shared" si="2"/>
        <v>0</v>
      </c>
      <c r="K56" s="24">
        <f t="shared" si="3"/>
        <v>0</v>
      </c>
      <c r="M56" s="24">
        <f t="shared" si="4"/>
        <v>0</v>
      </c>
      <c r="N56" s="24">
        <v>0</v>
      </c>
      <c r="O56" s="24">
        <f t="shared" si="5"/>
        <v>0</v>
      </c>
      <c r="P56" s="24">
        <f t="shared" si="6"/>
        <v>0</v>
      </c>
      <c r="R56" s="24">
        <f>'აუდიტის უნივერსი'!I54</f>
        <v>0</v>
      </c>
      <c r="S56">
        <v>125.72837499999999</v>
      </c>
    </row>
    <row r="57" spans="1:19" x14ac:dyDescent="0.25">
      <c r="A57" s="53" t="str">
        <f>'აუდიტის უნივერსი'!A55</f>
        <v>35 03 02 07</v>
      </c>
      <c r="B57" s="23">
        <f>'აუდიტის უნივერსი'!B55</f>
        <v>13.08</v>
      </c>
      <c r="C57" s="35" t="str">
        <f>'აუდიტის უნივერსი'!C55</f>
        <v>ტუბერკულოზის მართვა</v>
      </c>
      <c r="D57">
        <v>1</v>
      </c>
      <c r="E57" s="24">
        <f t="shared" si="0"/>
        <v>0.2</v>
      </c>
      <c r="F57" s="24">
        <f t="shared" si="7"/>
        <v>1</v>
      </c>
      <c r="G57" s="24">
        <f t="shared" si="1"/>
        <v>0.2</v>
      </c>
      <c r="H57">
        <v>2</v>
      </c>
      <c r="I57" s="24">
        <f t="shared" si="2"/>
        <v>0.3</v>
      </c>
      <c r="J57">
        <v>3</v>
      </c>
      <c r="K57" s="24">
        <f t="shared" si="3"/>
        <v>0.60000000000000009</v>
      </c>
      <c r="L57">
        <v>2</v>
      </c>
      <c r="M57" s="24">
        <f t="shared" si="4"/>
        <v>0.4</v>
      </c>
      <c r="N57" s="24">
        <v>3</v>
      </c>
      <c r="O57" s="24">
        <f t="shared" si="5"/>
        <v>0.15000000000000002</v>
      </c>
      <c r="P57" s="24">
        <f t="shared" si="6"/>
        <v>1.85</v>
      </c>
      <c r="R57" s="24">
        <f>'აუდიტის უნივერსი'!I55</f>
        <v>0</v>
      </c>
      <c r="S57">
        <v>81.838128896103896</v>
      </c>
    </row>
    <row r="58" spans="1:19" x14ac:dyDescent="0.25">
      <c r="A58" s="53" t="str">
        <f>'აუდიტის უნივერსი'!A56</f>
        <v>35 03 02 08</v>
      </c>
      <c r="B58" s="23">
        <f>'აუდიტის უნივერსი'!B56</f>
        <v>13.09</v>
      </c>
      <c r="C58" s="35" t="str">
        <f>'აუდიტის უნივერსი'!C56</f>
        <v>აივ ინფექცია/შიდსი</v>
      </c>
      <c r="D58">
        <v>1</v>
      </c>
      <c r="E58" s="24">
        <f t="shared" si="0"/>
        <v>0.2</v>
      </c>
      <c r="F58" s="24">
        <f t="shared" si="7"/>
        <v>1</v>
      </c>
      <c r="G58" s="24">
        <f t="shared" si="1"/>
        <v>0.2</v>
      </c>
      <c r="H58">
        <v>1</v>
      </c>
      <c r="I58" s="24">
        <f t="shared" si="2"/>
        <v>0.15</v>
      </c>
      <c r="J58">
        <v>3</v>
      </c>
      <c r="K58" s="24">
        <f t="shared" si="3"/>
        <v>0.60000000000000009</v>
      </c>
      <c r="L58">
        <v>1</v>
      </c>
      <c r="M58" s="24">
        <f t="shared" si="4"/>
        <v>0.2</v>
      </c>
      <c r="N58" s="24">
        <v>3</v>
      </c>
      <c r="O58" s="24">
        <f t="shared" si="5"/>
        <v>0.15000000000000002</v>
      </c>
      <c r="P58" s="24">
        <f t="shared" si="6"/>
        <v>1.5</v>
      </c>
      <c r="R58" s="24">
        <f>'აუდიტის უნივერსი'!I56</f>
        <v>0</v>
      </c>
      <c r="S58">
        <v>82.612139418604642</v>
      </c>
    </row>
    <row r="59" spans="1:19" x14ac:dyDescent="0.25">
      <c r="A59" s="53" t="str">
        <f>'აუდიტის უნივერსი'!A57</f>
        <v>35 03 02 09</v>
      </c>
      <c r="B59" s="64">
        <f>'აუდიტის უნივერსი'!B57</f>
        <v>13.1</v>
      </c>
      <c r="C59" s="35" t="str">
        <f>'აუდიტის უნივერსი'!C57</f>
        <v>დედათა და ბავშვთა ჯანმრთელობა</v>
      </c>
      <c r="D59">
        <v>2</v>
      </c>
      <c r="E59" s="24">
        <f t="shared" si="0"/>
        <v>0.4</v>
      </c>
      <c r="F59" s="24">
        <f t="shared" si="7"/>
        <v>2</v>
      </c>
      <c r="G59" s="24">
        <f t="shared" si="1"/>
        <v>0.4</v>
      </c>
      <c r="H59">
        <v>2</v>
      </c>
      <c r="I59" s="24">
        <f t="shared" si="2"/>
        <v>0.3</v>
      </c>
      <c r="J59">
        <v>3</v>
      </c>
      <c r="K59" s="24">
        <f t="shared" si="3"/>
        <v>0.60000000000000009</v>
      </c>
      <c r="L59">
        <v>1</v>
      </c>
      <c r="M59" s="24">
        <f t="shared" si="4"/>
        <v>0.2</v>
      </c>
      <c r="N59" s="24">
        <v>3</v>
      </c>
      <c r="O59" s="24">
        <f t="shared" si="5"/>
        <v>0.15000000000000002</v>
      </c>
      <c r="P59" s="24">
        <f t="shared" si="6"/>
        <v>2.0500000000000003</v>
      </c>
      <c r="R59" s="24">
        <f>'აუდიტის უნივერსი'!I57</f>
        <v>0</v>
      </c>
      <c r="S59">
        <v>61.582204571428569</v>
      </c>
    </row>
    <row r="60" spans="1:19" x14ac:dyDescent="0.25">
      <c r="A60" s="53" t="str">
        <f>'აუდიტის უნივერსი'!A58</f>
        <v>35 03 02 10</v>
      </c>
      <c r="B60" s="23" t="str">
        <f>'აუდიტის უნივერსი'!B58</f>
        <v>13.11</v>
      </c>
      <c r="C60" s="35" t="str">
        <f>'აუდიტის უნივერსი'!C58</f>
        <v>ნარკომანია</v>
      </c>
      <c r="D60">
        <v>1</v>
      </c>
      <c r="E60" s="24">
        <f t="shared" si="0"/>
        <v>0.2</v>
      </c>
      <c r="F60" s="24">
        <f t="shared" si="7"/>
        <v>1</v>
      </c>
      <c r="G60" s="24">
        <f t="shared" si="1"/>
        <v>0.2</v>
      </c>
      <c r="H60">
        <v>2</v>
      </c>
      <c r="I60" s="24">
        <f t="shared" si="2"/>
        <v>0.3</v>
      </c>
      <c r="J60">
        <v>3</v>
      </c>
      <c r="K60" s="24">
        <f t="shared" si="3"/>
        <v>0.60000000000000009</v>
      </c>
      <c r="L60">
        <v>1</v>
      </c>
      <c r="M60" s="24">
        <f t="shared" si="4"/>
        <v>0.2</v>
      </c>
      <c r="N60" s="24">
        <v>2</v>
      </c>
      <c r="O60" s="24">
        <f t="shared" si="5"/>
        <v>0.1</v>
      </c>
      <c r="P60" s="24">
        <f t="shared" si="6"/>
        <v>1.6</v>
      </c>
      <c r="R60" s="24" t="str">
        <f>'აუდიტის უნივერსი'!I58</f>
        <v>24 თვე</v>
      </c>
      <c r="S60">
        <v>74.397432714285728</v>
      </c>
    </row>
    <row r="61" spans="1:19" x14ac:dyDescent="0.25">
      <c r="A61" s="53" t="str">
        <f>'აუდიტის უნივერსი'!A59</f>
        <v>35 03 02 11</v>
      </c>
      <c r="B61" s="23">
        <f>'აუდიტის უნივერსი'!B59</f>
        <v>13.12</v>
      </c>
      <c r="C61" s="35" t="str">
        <f>'აუდიტის უნივერსი'!C59</f>
        <v>ჯანმრთელობის ხელშეწყობის პროგრამა</v>
      </c>
      <c r="D61">
        <v>2</v>
      </c>
      <c r="E61" s="24">
        <f t="shared" si="0"/>
        <v>0.4</v>
      </c>
      <c r="F61" s="24">
        <f t="shared" si="7"/>
        <v>2</v>
      </c>
      <c r="G61" s="24">
        <f t="shared" si="1"/>
        <v>0.4</v>
      </c>
      <c r="H61">
        <v>3</v>
      </c>
      <c r="I61" s="24">
        <f t="shared" si="2"/>
        <v>0.44999999999999996</v>
      </c>
      <c r="J61">
        <v>1</v>
      </c>
      <c r="K61" s="24">
        <f t="shared" si="3"/>
        <v>0.2</v>
      </c>
      <c r="L61">
        <v>1</v>
      </c>
      <c r="M61" s="24">
        <f t="shared" si="4"/>
        <v>0.2</v>
      </c>
      <c r="N61" s="24">
        <v>3</v>
      </c>
      <c r="O61" s="24">
        <f t="shared" si="5"/>
        <v>0.15000000000000002</v>
      </c>
      <c r="P61" s="24">
        <f t="shared" si="6"/>
        <v>1.7999999999999998</v>
      </c>
      <c r="R61" s="24">
        <f>'აუდიტის უნივერსი'!I59</f>
        <v>0</v>
      </c>
      <c r="S61">
        <v>99</v>
      </c>
    </row>
    <row r="62" spans="1:19" x14ac:dyDescent="0.25">
      <c r="A62" s="53" t="str">
        <f>'აუდიტის უნივერსი'!A60</f>
        <v>35 03 02 12</v>
      </c>
      <c r="B62" s="23">
        <f>'აუდიტის უნივერსი'!B60</f>
        <v>13.13</v>
      </c>
      <c r="C62" s="35" t="str">
        <f>'აუდიტის უნივერსი'!C60</f>
        <v>C ჰეპატიტის მართვა</v>
      </c>
      <c r="D62">
        <v>1</v>
      </c>
      <c r="E62" s="24">
        <f t="shared" si="0"/>
        <v>0.2</v>
      </c>
      <c r="F62" s="24">
        <f t="shared" si="7"/>
        <v>1</v>
      </c>
      <c r="G62" s="24">
        <f t="shared" si="1"/>
        <v>0.2</v>
      </c>
      <c r="H62">
        <v>1</v>
      </c>
      <c r="I62" s="24">
        <f t="shared" si="2"/>
        <v>0.15</v>
      </c>
      <c r="J62">
        <v>3</v>
      </c>
      <c r="K62" s="24">
        <f t="shared" si="3"/>
        <v>0.60000000000000009</v>
      </c>
      <c r="L62">
        <v>1</v>
      </c>
      <c r="M62" s="24">
        <f t="shared" si="4"/>
        <v>0.2</v>
      </c>
      <c r="N62" s="24">
        <v>3</v>
      </c>
      <c r="O62" s="24">
        <f t="shared" si="5"/>
        <v>0.15000000000000002</v>
      </c>
      <c r="P62" s="24">
        <f t="shared" si="6"/>
        <v>1.5</v>
      </c>
      <c r="R62" s="24">
        <f>'აუდიტის უნივერსი'!I60</f>
        <v>0</v>
      </c>
      <c r="S62">
        <v>63.420595466666676</v>
      </c>
    </row>
    <row r="63" spans="1:19" ht="22.5" x14ac:dyDescent="0.25">
      <c r="A63" s="53" t="str">
        <f>'აუდიტის უნივერსი'!A61</f>
        <v>35 03 03</v>
      </c>
      <c r="B63" s="64">
        <f>'აუდიტის უნივერსი'!B61</f>
        <v>14</v>
      </c>
      <c r="C63" s="35" t="str">
        <f>'აუდიტის უნივერსი'!C61</f>
        <v>მოსახლეობისათვის სამედიცინო მომსახურების მიწოდება პრიორიტეტულ სფეროებში</v>
      </c>
      <c r="E63" s="24"/>
      <c r="F63" s="24"/>
      <c r="G63" s="24"/>
      <c r="I63" s="24"/>
      <c r="K63" s="24"/>
      <c r="M63" s="24"/>
      <c r="N63" s="24"/>
      <c r="O63" s="24"/>
      <c r="P63" s="24"/>
      <c r="R63" s="24"/>
    </row>
    <row r="64" spans="1:19" x14ac:dyDescent="0.25">
      <c r="A64" s="53" t="str">
        <f>'აუდიტის უნივერსი'!A62</f>
        <v>35 03 03 01</v>
      </c>
      <c r="B64" s="23">
        <f>'აუდიტის უნივერსი'!B62</f>
        <v>14.01</v>
      </c>
      <c r="C64" s="35" t="str">
        <f>'აუდიტის უნივერსი'!C62</f>
        <v>ფსიქიკური ჯანმრთელობა</v>
      </c>
      <c r="D64">
        <v>2</v>
      </c>
      <c r="E64" s="24">
        <f t="shared" si="0"/>
        <v>0.4</v>
      </c>
      <c r="F64" s="24">
        <f t="shared" si="7"/>
        <v>2</v>
      </c>
      <c r="G64" s="24">
        <f t="shared" si="1"/>
        <v>0.4</v>
      </c>
      <c r="H64">
        <v>2</v>
      </c>
      <c r="I64" s="24">
        <f t="shared" si="2"/>
        <v>0.3</v>
      </c>
      <c r="J64">
        <v>1</v>
      </c>
      <c r="K64" s="24">
        <f t="shared" si="3"/>
        <v>0.2</v>
      </c>
      <c r="L64">
        <v>2</v>
      </c>
      <c r="M64" s="24">
        <f t="shared" si="4"/>
        <v>0.4</v>
      </c>
      <c r="N64" s="24">
        <v>3</v>
      </c>
      <c r="O64" s="24">
        <f t="shared" si="5"/>
        <v>0.15000000000000002</v>
      </c>
      <c r="P64" s="24">
        <f t="shared" si="6"/>
        <v>1.85</v>
      </c>
      <c r="R64" s="24">
        <f>'აუდიტის უნივერსი'!I62</f>
        <v>0</v>
      </c>
      <c r="S64">
        <v>98.709620624999999</v>
      </c>
    </row>
    <row r="65" spans="1:19" x14ac:dyDescent="0.25">
      <c r="A65" s="53" t="str">
        <f>'აუდიტის უნივერსი'!A63</f>
        <v>35 03 03 02</v>
      </c>
      <c r="B65" s="23">
        <f>'აუდიტის უნივერსი'!B63</f>
        <v>14.02</v>
      </c>
      <c r="C65" s="35" t="str">
        <f>'აუდიტის უნივერსი'!C63</f>
        <v>დიაბეტის მართვა</v>
      </c>
      <c r="D65">
        <v>2</v>
      </c>
      <c r="E65" s="24">
        <f t="shared" si="0"/>
        <v>0.4</v>
      </c>
      <c r="F65" s="24">
        <f t="shared" si="7"/>
        <v>2</v>
      </c>
      <c r="G65" s="24">
        <f t="shared" si="1"/>
        <v>0.4</v>
      </c>
      <c r="H65">
        <v>2</v>
      </c>
      <c r="I65" s="24">
        <f t="shared" si="2"/>
        <v>0.3</v>
      </c>
      <c r="J65">
        <v>3</v>
      </c>
      <c r="K65" s="24">
        <f t="shared" si="3"/>
        <v>0.60000000000000009</v>
      </c>
      <c r="L65">
        <v>2</v>
      </c>
      <c r="M65" s="24">
        <f t="shared" si="4"/>
        <v>0.4</v>
      </c>
      <c r="N65" s="24">
        <v>3</v>
      </c>
      <c r="O65" s="24">
        <f t="shared" si="5"/>
        <v>0.15000000000000002</v>
      </c>
      <c r="P65" s="24">
        <f t="shared" si="6"/>
        <v>2.25</v>
      </c>
      <c r="R65" s="24">
        <f>'აუდიტის უნივერსი'!I63</f>
        <v>0</v>
      </c>
      <c r="S65">
        <v>113.52710920910076</v>
      </c>
    </row>
    <row r="66" spans="1:19" x14ac:dyDescent="0.25">
      <c r="A66" s="53" t="str">
        <f>'აუდიტის უნივერსი'!A64</f>
        <v>35 03 03 03</v>
      </c>
      <c r="B66" s="23">
        <f>'აუდიტის უნივერსი'!B64</f>
        <v>14.03</v>
      </c>
      <c r="C66" s="35" t="str">
        <f>'აუდიტის უნივერსი'!C64</f>
        <v>ბავშვთა ონკოჰემატოლოგიური მომსახურება</v>
      </c>
      <c r="D66">
        <v>2</v>
      </c>
      <c r="E66" s="24">
        <f t="shared" si="0"/>
        <v>0.4</v>
      </c>
      <c r="F66" s="24">
        <f t="shared" si="7"/>
        <v>2</v>
      </c>
      <c r="G66" s="24">
        <f t="shared" si="1"/>
        <v>0.4</v>
      </c>
      <c r="H66">
        <v>2</v>
      </c>
      <c r="I66" s="24">
        <f t="shared" si="2"/>
        <v>0.3</v>
      </c>
      <c r="J66">
        <v>3</v>
      </c>
      <c r="K66" s="24">
        <f t="shared" si="3"/>
        <v>0.60000000000000009</v>
      </c>
      <c r="L66">
        <v>2</v>
      </c>
      <c r="M66" s="24">
        <f t="shared" si="4"/>
        <v>0.4</v>
      </c>
      <c r="N66" s="24">
        <v>3</v>
      </c>
      <c r="O66" s="24">
        <f t="shared" si="5"/>
        <v>0.15000000000000002</v>
      </c>
      <c r="P66" s="24">
        <f t="shared" si="6"/>
        <v>2.25</v>
      </c>
      <c r="R66" s="24">
        <f>'აუდიტის უნივერსი'!I64</f>
        <v>0</v>
      </c>
      <c r="S66">
        <v>117.64705823529411</v>
      </c>
    </row>
    <row r="67" spans="1:19" x14ac:dyDescent="0.25">
      <c r="A67" s="53" t="str">
        <f>'აუდიტის უნივერსი'!A65</f>
        <v>35 03 03 04</v>
      </c>
      <c r="B67" s="23">
        <f>'აუდიტის უნივერსი'!B65</f>
        <v>14.04</v>
      </c>
      <c r="C67" s="35" t="str">
        <f>'აუდიტის უნივერსი'!C65</f>
        <v>დიალიზი და თირკმლის ტრანსპლანტაცია</v>
      </c>
      <c r="D67">
        <v>2</v>
      </c>
      <c r="E67" s="24">
        <f t="shared" si="0"/>
        <v>0.4</v>
      </c>
      <c r="F67" s="24">
        <f t="shared" si="7"/>
        <v>2</v>
      </c>
      <c r="G67" s="24">
        <f t="shared" si="1"/>
        <v>0.4</v>
      </c>
      <c r="H67">
        <v>2</v>
      </c>
      <c r="I67" s="24">
        <f t="shared" si="2"/>
        <v>0.3</v>
      </c>
      <c r="J67">
        <v>2</v>
      </c>
      <c r="K67" s="24">
        <f t="shared" si="3"/>
        <v>0.4</v>
      </c>
      <c r="L67">
        <v>2</v>
      </c>
      <c r="M67" s="24">
        <f t="shared" si="4"/>
        <v>0.4</v>
      </c>
      <c r="N67" s="24">
        <v>2</v>
      </c>
      <c r="O67" s="24">
        <f t="shared" si="5"/>
        <v>0.1</v>
      </c>
      <c r="P67" s="24">
        <f t="shared" si="6"/>
        <v>2</v>
      </c>
      <c r="R67" s="24" t="str">
        <f>'აუდიტის უნივერსი'!I65</f>
        <v>36 თვე</v>
      </c>
      <c r="S67">
        <v>109.7770775625</v>
      </c>
    </row>
    <row r="68" spans="1:19" x14ac:dyDescent="0.25">
      <c r="A68" s="53" t="str">
        <f>'აუდიტის უნივერსი'!A66</f>
        <v>35 03 03 05</v>
      </c>
      <c r="B68" s="23">
        <f>'აუდიტის უნივერსი'!B66</f>
        <v>14.05</v>
      </c>
      <c r="C68" s="35" t="str">
        <f>'აუდიტის უნივერსი'!C66</f>
        <v>ინკურაბელურ პაციენტთა პალიატიური მზრუნველობა</v>
      </c>
      <c r="D68">
        <v>1</v>
      </c>
      <c r="E68" s="24">
        <f t="shared" si="0"/>
        <v>0.2</v>
      </c>
      <c r="F68" s="24">
        <f t="shared" si="7"/>
        <v>1</v>
      </c>
      <c r="G68" s="24">
        <f t="shared" si="1"/>
        <v>0.2</v>
      </c>
      <c r="H68">
        <v>1</v>
      </c>
      <c r="I68" s="24">
        <f t="shared" si="2"/>
        <v>0.15</v>
      </c>
      <c r="J68">
        <v>2</v>
      </c>
      <c r="K68" s="24">
        <f t="shared" si="3"/>
        <v>0.4</v>
      </c>
      <c r="L68">
        <v>1</v>
      </c>
      <c r="M68" s="24">
        <f t="shared" si="4"/>
        <v>0.2</v>
      </c>
      <c r="N68" s="24">
        <v>1</v>
      </c>
      <c r="O68" s="24">
        <f t="shared" si="5"/>
        <v>0.05</v>
      </c>
      <c r="P68" s="24">
        <f t="shared" si="6"/>
        <v>1.2000000000000002</v>
      </c>
      <c r="R68" s="24" t="str">
        <f>'აუდიტის უნივერსი'!I66</f>
        <v>16 თვე</v>
      </c>
      <c r="S68">
        <v>88.540110499999997</v>
      </c>
    </row>
    <row r="69" spans="1:19" ht="22.5" x14ac:dyDescent="0.25">
      <c r="A69" s="53" t="str">
        <f>'აუდიტის უნივერსი'!A67</f>
        <v>35 03 03 06</v>
      </c>
      <c r="B69" s="23">
        <f>'აუდიტის უნივერსი'!B67</f>
        <v>14.06</v>
      </c>
      <c r="C69" s="35" t="str">
        <f>'აუდიტის უნივერსი'!C67</f>
        <v>იშვიათი დაავადებების მქონე და მუდმივ ჩანაცვლებით მკურნალობას დაქვემდებარებულ პაციენტთა მკურნალობა</v>
      </c>
      <c r="D69">
        <v>2</v>
      </c>
      <c r="E69" s="24">
        <f t="shared" si="0"/>
        <v>0.4</v>
      </c>
      <c r="F69" s="24">
        <f t="shared" si="7"/>
        <v>2</v>
      </c>
      <c r="G69" s="24">
        <f t="shared" si="1"/>
        <v>0.4</v>
      </c>
      <c r="H69">
        <v>1</v>
      </c>
      <c r="I69" s="24">
        <f t="shared" si="2"/>
        <v>0.15</v>
      </c>
      <c r="J69">
        <v>1</v>
      </c>
      <c r="K69" s="24">
        <f t="shared" si="3"/>
        <v>0.2</v>
      </c>
      <c r="L69">
        <v>2</v>
      </c>
      <c r="M69" s="24">
        <f t="shared" si="4"/>
        <v>0.4</v>
      </c>
      <c r="N69" s="24">
        <v>3</v>
      </c>
      <c r="O69" s="24">
        <f t="shared" si="5"/>
        <v>0.15000000000000002</v>
      </c>
      <c r="P69" s="24">
        <f t="shared" si="6"/>
        <v>1.7000000000000002</v>
      </c>
      <c r="R69" s="24">
        <f>'აუდიტის უნივერსი'!I67</f>
        <v>0</v>
      </c>
      <c r="S69">
        <v>99.943437500000002</v>
      </c>
    </row>
    <row r="70" spans="1:19" ht="22.5" x14ac:dyDescent="0.25">
      <c r="A70" s="53" t="str">
        <f>'აუდიტის უნივერსი'!A68</f>
        <v>35 03 03 07</v>
      </c>
      <c r="B70" s="23">
        <f>'აუდიტის უნივერსი'!B68</f>
        <v>14.07</v>
      </c>
      <c r="C70" s="35" t="str">
        <f>'აუდიტის უნივერსი'!C68</f>
        <v>სასწრაფო გადაუდებელი დახმარება და სამედიცინო ტრანსპორტირება</v>
      </c>
      <c r="D70">
        <v>1</v>
      </c>
      <c r="E70" s="24">
        <f t="shared" si="0"/>
        <v>0.2</v>
      </c>
      <c r="F70" s="24">
        <f t="shared" si="7"/>
        <v>1</v>
      </c>
      <c r="G70" s="24">
        <f t="shared" si="1"/>
        <v>0.2</v>
      </c>
      <c r="H70">
        <v>2</v>
      </c>
      <c r="I70" s="24">
        <f t="shared" si="2"/>
        <v>0.3</v>
      </c>
      <c r="J70">
        <v>1</v>
      </c>
      <c r="K70" s="24">
        <f t="shared" si="3"/>
        <v>0.2</v>
      </c>
      <c r="L70">
        <v>1</v>
      </c>
      <c r="M70" s="24">
        <f t="shared" si="4"/>
        <v>0.2</v>
      </c>
      <c r="N70" s="24">
        <v>3</v>
      </c>
      <c r="O70" s="24">
        <f t="shared" si="5"/>
        <v>0.15000000000000002</v>
      </c>
      <c r="P70" s="24">
        <f t="shared" si="6"/>
        <v>1.25</v>
      </c>
      <c r="R70" s="24">
        <f>'აუდიტის უნივერსი'!I68</f>
        <v>0</v>
      </c>
      <c r="S70">
        <v>97.157555361075055</v>
      </c>
    </row>
    <row r="71" spans="1:19" x14ac:dyDescent="0.25">
      <c r="A71" s="53" t="str">
        <f>'აუდიტის უნივერსი'!A69</f>
        <v>35 03 03 08</v>
      </c>
      <c r="B71" s="23">
        <f>'აუდიტის უნივერსი'!B69</f>
        <v>14.08</v>
      </c>
      <c r="C71" s="35" t="str">
        <f>'აუდიტის უნივერსი'!C69</f>
        <v>სოფლის ექიმი</v>
      </c>
      <c r="D71">
        <v>1</v>
      </c>
      <c r="E71" s="24">
        <f t="shared" si="0"/>
        <v>0.2</v>
      </c>
      <c r="F71" s="24">
        <f t="shared" si="7"/>
        <v>1</v>
      </c>
      <c r="G71" s="24">
        <f t="shared" si="1"/>
        <v>0.2</v>
      </c>
      <c r="H71">
        <v>2</v>
      </c>
      <c r="I71" s="24">
        <f t="shared" si="2"/>
        <v>0.3</v>
      </c>
      <c r="J71">
        <v>1</v>
      </c>
      <c r="K71" s="24">
        <f t="shared" si="3"/>
        <v>0.2</v>
      </c>
      <c r="L71">
        <v>1</v>
      </c>
      <c r="M71" s="24">
        <f t="shared" si="4"/>
        <v>0.2</v>
      </c>
      <c r="N71" s="24">
        <v>3</v>
      </c>
      <c r="O71" s="24">
        <f t="shared" si="5"/>
        <v>0.15000000000000002</v>
      </c>
      <c r="P71" s="24">
        <f t="shared" si="6"/>
        <v>1.25</v>
      </c>
      <c r="R71" s="24">
        <f>'აუდიტის უნივერსი'!I69</f>
        <v>0</v>
      </c>
      <c r="S71">
        <v>96.312412846153833</v>
      </c>
    </row>
    <row r="72" spans="1:19" x14ac:dyDescent="0.25">
      <c r="A72" s="53" t="str">
        <f>'აუდიტის უნივერსი'!A70</f>
        <v>35 03 03 09</v>
      </c>
      <c r="B72" s="23">
        <f>'აუდიტის უნივერსი'!B70</f>
        <v>14.09</v>
      </c>
      <c r="C72" s="35" t="str">
        <f>'აუდიტის უნივერსი'!C70</f>
        <v>რეფერალური მომსახურება</v>
      </c>
      <c r="D72">
        <v>1</v>
      </c>
      <c r="E72" s="24">
        <f t="shared" si="0"/>
        <v>0.2</v>
      </c>
      <c r="F72" s="24">
        <f t="shared" si="7"/>
        <v>1</v>
      </c>
      <c r="G72" s="24">
        <f t="shared" si="1"/>
        <v>0.2</v>
      </c>
      <c r="H72">
        <v>1</v>
      </c>
      <c r="I72" s="24">
        <f t="shared" si="2"/>
        <v>0.15</v>
      </c>
      <c r="J72">
        <v>3</v>
      </c>
      <c r="K72" s="24">
        <f t="shared" si="3"/>
        <v>0.60000000000000009</v>
      </c>
      <c r="L72">
        <v>1</v>
      </c>
      <c r="M72" s="24">
        <f t="shared" si="4"/>
        <v>0.2</v>
      </c>
      <c r="N72" s="24">
        <v>3</v>
      </c>
      <c r="O72" s="24">
        <f t="shared" si="5"/>
        <v>0.15000000000000002</v>
      </c>
      <c r="P72" s="24">
        <f t="shared" si="6"/>
        <v>1.5</v>
      </c>
      <c r="R72" s="24">
        <f>'აუდიტის უნივერსი'!I70</f>
        <v>0</v>
      </c>
      <c r="S72">
        <v>119.00424525</v>
      </c>
    </row>
    <row r="73" spans="1:19" ht="22.5" x14ac:dyDescent="0.25">
      <c r="A73" s="53" t="str">
        <f>'აუდიტის უნივერსი'!A71</f>
        <v>35 03 03 10</v>
      </c>
      <c r="B73" s="23" t="str">
        <f>'აუდიტის უნივერსი'!B71</f>
        <v>14.10</v>
      </c>
      <c r="C73" s="35" t="str">
        <f>'აუდიტის უნივერსი'!C71</f>
        <v>სამხედრო ძალებში გასაწვევ მოქალაქეთა სამედიცინო შემოწმება</v>
      </c>
      <c r="D73">
        <v>1</v>
      </c>
      <c r="E73" s="24">
        <f t="shared" si="0"/>
        <v>0.2</v>
      </c>
      <c r="F73" s="24">
        <f t="shared" si="7"/>
        <v>1</v>
      </c>
      <c r="G73" s="24">
        <f t="shared" si="1"/>
        <v>0.2</v>
      </c>
      <c r="H73">
        <v>1</v>
      </c>
      <c r="I73" s="24">
        <f t="shared" si="2"/>
        <v>0.15</v>
      </c>
      <c r="J73">
        <v>3</v>
      </c>
      <c r="K73" s="24">
        <f t="shared" si="3"/>
        <v>0.60000000000000009</v>
      </c>
      <c r="L73">
        <v>1</v>
      </c>
      <c r="M73" s="24">
        <f t="shared" si="4"/>
        <v>0.2</v>
      </c>
      <c r="N73" s="24">
        <v>3</v>
      </c>
      <c r="O73" s="24">
        <f t="shared" si="5"/>
        <v>0.15000000000000002</v>
      </c>
      <c r="P73" s="24">
        <f t="shared" si="6"/>
        <v>1.5</v>
      </c>
      <c r="R73" s="24">
        <f>'აუდიტის უნივერსი'!I71</f>
        <v>0</v>
      </c>
      <c r="S73">
        <v>82.777958999999996</v>
      </c>
    </row>
    <row r="74" spans="1:19" ht="22.5" x14ac:dyDescent="0.25">
      <c r="A74" s="53" t="str">
        <f>'აუდიტის უნივერსი'!A72</f>
        <v>36 03 03 11</v>
      </c>
      <c r="B74" s="23" t="str">
        <f>'აუდიტის უნივერსი'!B72</f>
        <v>14.11</v>
      </c>
      <c r="C74" s="35" t="str">
        <f>'აუდიტის უნივერსი'!C72</f>
        <v>ქრონიკული დაავადებების სამკურნალო მედიკამენტებით უზრუნველყოფა</v>
      </c>
      <c r="D74">
        <v>2</v>
      </c>
      <c r="E74" s="24">
        <f t="shared" si="0"/>
        <v>0.4</v>
      </c>
      <c r="F74" s="24">
        <f t="shared" si="7"/>
        <v>2</v>
      </c>
      <c r="G74" s="24">
        <f t="shared" si="1"/>
        <v>0.4</v>
      </c>
      <c r="H74">
        <v>3</v>
      </c>
      <c r="I74" s="24">
        <f t="shared" si="2"/>
        <v>0.44999999999999996</v>
      </c>
      <c r="J74">
        <v>3</v>
      </c>
      <c r="K74" s="24">
        <f t="shared" si="3"/>
        <v>0.60000000000000009</v>
      </c>
      <c r="L74">
        <v>2</v>
      </c>
      <c r="M74" s="24">
        <f t="shared" si="4"/>
        <v>0.4</v>
      </c>
      <c r="N74" s="24">
        <v>3</v>
      </c>
      <c r="O74" s="24">
        <f t="shared" si="5"/>
        <v>0.15000000000000002</v>
      </c>
      <c r="P74" s="24">
        <f t="shared" si="6"/>
        <v>2.4</v>
      </c>
      <c r="R74" s="24">
        <f>'აუდიტის უნივერსი'!I72</f>
        <v>0</v>
      </c>
    </row>
    <row r="75" spans="1:19" x14ac:dyDescent="0.25">
      <c r="A75" s="53" t="str">
        <f>'აუდიტის უნივერსი'!A73</f>
        <v>35 03 04</v>
      </c>
      <c r="B75" s="64">
        <f>'აუდიტის უნივერსი'!B73</f>
        <v>15</v>
      </c>
      <c r="C75" s="35" t="str">
        <f>'აუდიტის უნივერსი'!C73</f>
        <v>დიპლომისშემდგომი სამედიცინო განათლება</v>
      </c>
      <c r="D75">
        <v>2</v>
      </c>
      <c r="E75" s="24">
        <f t="shared" si="0"/>
        <v>0.4</v>
      </c>
      <c r="F75" s="24">
        <f t="shared" si="7"/>
        <v>2</v>
      </c>
      <c r="G75" s="24">
        <f t="shared" si="1"/>
        <v>0.4</v>
      </c>
      <c r="H75">
        <v>1</v>
      </c>
      <c r="I75" s="24">
        <f t="shared" si="2"/>
        <v>0.15</v>
      </c>
      <c r="J75">
        <v>3</v>
      </c>
      <c r="K75" s="24">
        <f t="shared" si="3"/>
        <v>0.60000000000000009</v>
      </c>
      <c r="L75">
        <v>1</v>
      </c>
      <c r="M75" s="24">
        <f t="shared" si="4"/>
        <v>0.2</v>
      </c>
      <c r="N75" s="24">
        <v>3</v>
      </c>
      <c r="O75" s="24">
        <f t="shared" si="5"/>
        <v>0.15000000000000002</v>
      </c>
      <c r="P75" s="24">
        <f t="shared" si="6"/>
        <v>1.9000000000000004</v>
      </c>
      <c r="R75" s="24">
        <f>'აუდიტის უნივერსი'!I73</f>
        <v>0</v>
      </c>
      <c r="S75">
        <v>12.647500000000001</v>
      </c>
    </row>
    <row r="76" spans="1:19" ht="23.25" customHeight="1" x14ac:dyDescent="0.25">
      <c r="A76" s="53" t="str">
        <f>'აუდიტის უნივერსი'!A74</f>
        <v>35 04</v>
      </c>
      <c r="B76" s="64">
        <f>'აუდიტის უნივერსი'!B74</f>
        <v>16</v>
      </c>
      <c r="C76" s="35" t="str">
        <f>'აუდიტის უნივერსი'!C74</f>
        <v xml:space="preserve">სამედიცინო დაწესებულებათა რეაბილიტაცია და აღჭურვა </v>
      </c>
      <c r="D76">
        <v>3</v>
      </c>
      <c r="E76" s="24">
        <f t="shared" ref="E76:E80" si="8">D76*$D$4</f>
        <v>0.60000000000000009</v>
      </c>
      <c r="F76" s="24">
        <v>2</v>
      </c>
      <c r="G76" s="24">
        <f t="shared" ref="G76:G80" si="9">F76*$F$4</f>
        <v>0.4</v>
      </c>
      <c r="H76">
        <v>2</v>
      </c>
      <c r="I76" s="24">
        <f t="shared" ref="I76:I80" si="10">H76*$H$4</f>
        <v>0.3</v>
      </c>
      <c r="J76">
        <v>2</v>
      </c>
      <c r="K76" s="24">
        <f t="shared" ref="K76:K80" si="11">J76*$J$4</f>
        <v>0.4</v>
      </c>
      <c r="L76">
        <v>3</v>
      </c>
      <c r="M76" s="24">
        <f t="shared" ref="M76:M80" si="12">L76*$L$4</f>
        <v>0.60000000000000009</v>
      </c>
      <c r="N76" s="24">
        <v>3</v>
      </c>
      <c r="O76" s="24">
        <f t="shared" ref="O76:O80" si="13">N76*$N$4</f>
        <v>0.15000000000000002</v>
      </c>
      <c r="P76" s="24">
        <f t="shared" ref="P76:P80" si="14">E76+G76+I76+K76+M76+O76</f>
        <v>2.4500000000000002</v>
      </c>
      <c r="R76" s="24">
        <f>'აუდიტის უნივერსი'!I74</f>
        <v>0</v>
      </c>
      <c r="S76">
        <v>67.568108366666664</v>
      </c>
    </row>
    <row r="77" spans="1:19" ht="27" customHeight="1" x14ac:dyDescent="0.25">
      <c r="A77" s="53" t="str">
        <f>'აუდიტის უნივერსი'!A75</f>
        <v>35 05</v>
      </c>
      <c r="B77" s="64">
        <f>'აუდიტის უნივერსი'!B75</f>
        <v>17</v>
      </c>
      <c r="C77" s="35" t="str">
        <f>'აუდიტის უნივერსი'!C75</f>
        <v>შრომისა და დასაქმების სისტემის რეფორმების პროგრამა</v>
      </c>
      <c r="E77" s="24">
        <f t="shared" si="8"/>
        <v>0</v>
      </c>
      <c r="F77" s="24"/>
      <c r="G77" s="24">
        <f t="shared" si="9"/>
        <v>0</v>
      </c>
      <c r="I77" s="24">
        <f t="shared" si="10"/>
        <v>0</v>
      </c>
      <c r="K77" s="24">
        <f t="shared" si="11"/>
        <v>0</v>
      </c>
      <c r="M77" s="24">
        <f t="shared" si="12"/>
        <v>0</v>
      </c>
      <c r="N77" s="24"/>
      <c r="O77" s="24">
        <f t="shared" si="13"/>
        <v>0</v>
      </c>
      <c r="P77" s="24">
        <f t="shared" si="14"/>
        <v>0</v>
      </c>
      <c r="R77" s="24">
        <f>'აუდიტის უნივერსი'!I75</f>
        <v>0</v>
      </c>
      <c r="S77">
        <v>60.631924197530871</v>
      </c>
    </row>
    <row r="78" spans="1:19" ht="22.5" x14ac:dyDescent="0.25">
      <c r="A78" s="53" t="str">
        <f>'აუდიტის უნივერსი'!A76</f>
        <v>35 05 02</v>
      </c>
      <c r="B78" s="23">
        <f>'აუდიტის უნივერსი'!B76</f>
        <v>17.010000000000002</v>
      </c>
      <c r="C78" s="35" t="str">
        <f>'აუდიტის უნივერსი'!C76</f>
        <v>დასაქმების ხელშეწყობის მომსახურებათა განვითარების პროგრამა</v>
      </c>
      <c r="D78">
        <v>2</v>
      </c>
      <c r="E78" s="24">
        <f t="shared" si="8"/>
        <v>0.4</v>
      </c>
      <c r="F78" s="24">
        <f t="shared" ref="F78:F80" si="15">D78</f>
        <v>2</v>
      </c>
      <c r="G78" s="24">
        <f t="shared" si="9"/>
        <v>0.4</v>
      </c>
      <c r="H78">
        <v>2</v>
      </c>
      <c r="I78" s="24">
        <f t="shared" si="10"/>
        <v>0.3</v>
      </c>
      <c r="J78">
        <v>3</v>
      </c>
      <c r="K78" s="24">
        <f t="shared" si="11"/>
        <v>0.60000000000000009</v>
      </c>
      <c r="L78">
        <v>1</v>
      </c>
      <c r="M78" s="24">
        <f t="shared" si="12"/>
        <v>0.2</v>
      </c>
      <c r="N78" s="24">
        <v>3</v>
      </c>
      <c r="O78" s="24">
        <f t="shared" si="13"/>
        <v>0.15000000000000002</v>
      </c>
      <c r="P78" s="24">
        <f t="shared" si="14"/>
        <v>2.0500000000000003</v>
      </c>
      <c r="R78" s="24">
        <f>'აუდიტის უნივერსი'!I76</f>
        <v>0</v>
      </c>
      <c r="S78">
        <v>72.082735207100598</v>
      </c>
    </row>
    <row r="79" spans="1:19" x14ac:dyDescent="0.25">
      <c r="A79" s="53" t="str">
        <f>'აუდიტის უნივერსი'!A77</f>
        <v>34 05 03</v>
      </c>
      <c r="B79" s="23">
        <f>'აუდიტის უნივერსი'!B77</f>
        <v>17.02</v>
      </c>
      <c r="C79" s="35" t="str">
        <f>'აუდიტის უნივერსი'!C77</f>
        <v>შრომის პირობების ინსპექტირება</v>
      </c>
      <c r="D79">
        <v>2</v>
      </c>
      <c r="E79" s="24">
        <f t="shared" si="8"/>
        <v>0.4</v>
      </c>
      <c r="F79" s="24">
        <f t="shared" si="15"/>
        <v>2</v>
      </c>
      <c r="G79" s="24">
        <f t="shared" si="9"/>
        <v>0.4</v>
      </c>
      <c r="H79">
        <v>2</v>
      </c>
      <c r="I79" s="24">
        <f t="shared" si="10"/>
        <v>0.3</v>
      </c>
      <c r="J79">
        <v>3</v>
      </c>
      <c r="K79" s="24">
        <f t="shared" si="11"/>
        <v>0.60000000000000009</v>
      </c>
      <c r="L79">
        <v>1</v>
      </c>
      <c r="M79" s="24">
        <f t="shared" si="12"/>
        <v>0.2</v>
      </c>
      <c r="N79" s="24">
        <v>3</v>
      </c>
      <c r="O79" s="24">
        <f t="shared" si="13"/>
        <v>0.15000000000000002</v>
      </c>
      <c r="P79" s="24">
        <f t="shared" si="14"/>
        <v>2.0500000000000003</v>
      </c>
      <c r="R79" s="24">
        <f>'აუდიტის უნივერსი'!I77</f>
        <v>0</v>
      </c>
      <c r="S79">
        <v>53.928629565217392</v>
      </c>
    </row>
    <row r="80" spans="1:19" ht="22.5" x14ac:dyDescent="0.25">
      <c r="A80" s="53" t="str">
        <f>'აუდიტის უნივერსი'!A78</f>
        <v>35 05 04</v>
      </c>
      <c r="B80" s="23">
        <f>'აუდიტის უნივერსი'!B78</f>
        <v>17.03</v>
      </c>
      <c r="C80" s="35" t="str">
        <f>'აუდიტის უნივერსი'!C78</f>
        <v>სამუშაოს მაძიებელთა პროფესიული მომზადება-გადამზადება და კვალიფიკაციის ამაღლება</v>
      </c>
      <c r="D80">
        <v>2</v>
      </c>
      <c r="E80" s="24">
        <f t="shared" si="8"/>
        <v>0.4</v>
      </c>
      <c r="F80" s="24">
        <f t="shared" si="15"/>
        <v>2</v>
      </c>
      <c r="G80" s="24">
        <f t="shared" si="9"/>
        <v>0.4</v>
      </c>
      <c r="H80">
        <v>2</v>
      </c>
      <c r="I80" s="24">
        <f t="shared" si="10"/>
        <v>0.3</v>
      </c>
      <c r="J80">
        <v>3</v>
      </c>
      <c r="K80" s="24">
        <f t="shared" si="11"/>
        <v>0.60000000000000009</v>
      </c>
      <c r="L80">
        <v>2</v>
      </c>
      <c r="M80" s="24">
        <f t="shared" si="12"/>
        <v>0.4</v>
      </c>
      <c r="N80" s="24">
        <v>2</v>
      </c>
      <c r="O80" s="24">
        <f t="shared" si="13"/>
        <v>0.1</v>
      </c>
      <c r="P80" s="24">
        <f t="shared" si="14"/>
        <v>2.2000000000000002</v>
      </c>
      <c r="R80" s="24" t="str">
        <f>'აუდიტის უნივერსი'!I78</f>
        <v>16 თვე</v>
      </c>
      <c r="S80">
        <v>82.334857000993054</v>
      </c>
    </row>
    <row r="81" spans="2:15" ht="128.25" customHeight="1" x14ac:dyDescent="0.25">
      <c r="B81" s="23"/>
      <c r="C81" s="35"/>
      <c r="D81" s="85" t="s">
        <v>431</v>
      </c>
      <c r="E81" s="85"/>
      <c r="F81" s="85" t="s">
        <v>466</v>
      </c>
      <c r="G81" s="85"/>
      <c r="H81" s="85" t="s">
        <v>432</v>
      </c>
      <c r="I81" s="85"/>
      <c r="J81" s="85" t="s">
        <v>460</v>
      </c>
      <c r="K81" s="85"/>
      <c r="L81" s="85" t="s">
        <v>461</v>
      </c>
      <c r="M81" s="85"/>
      <c r="N81" s="85" t="s">
        <v>464</v>
      </c>
      <c r="O81" s="85"/>
    </row>
    <row r="82" spans="2:15" s="24" customFormat="1" ht="132.75" customHeight="1" x14ac:dyDescent="0.25">
      <c r="B82" s="23"/>
      <c r="C82" s="35"/>
      <c r="D82" s="85" t="s">
        <v>433</v>
      </c>
      <c r="E82" s="85"/>
      <c r="F82" s="85" t="s">
        <v>467</v>
      </c>
      <c r="G82" s="85"/>
      <c r="H82" s="85" t="s">
        <v>434</v>
      </c>
      <c r="I82" s="85"/>
      <c r="J82" s="85" t="s">
        <v>459</v>
      </c>
      <c r="K82" s="85"/>
      <c r="L82" s="85" t="s">
        <v>462</v>
      </c>
      <c r="M82" s="85"/>
      <c r="N82" s="85" t="s">
        <v>437</v>
      </c>
      <c r="O82" s="85"/>
    </row>
    <row r="83" spans="2:15" s="24" customFormat="1" ht="150.75" customHeight="1" x14ac:dyDescent="0.25">
      <c r="B83" s="23"/>
      <c r="C83" s="35"/>
      <c r="D83" s="85" t="s">
        <v>435</v>
      </c>
      <c r="E83" s="85"/>
      <c r="F83" s="85" t="s">
        <v>465</v>
      </c>
      <c r="G83" s="85"/>
      <c r="H83" s="85" t="s">
        <v>436</v>
      </c>
      <c r="I83" s="85"/>
      <c r="J83" s="85" t="s">
        <v>458</v>
      </c>
      <c r="K83" s="85"/>
      <c r="L83" s="85" t="s">
        <v>463</v>
      </c>
      <c r="M83" s="85"/>
      <c r="N83" s="85" t="s">
        <v>438</v>
      </c>
      <c r="O83" s="85"/>
    </row>
    <row r="84" spans="2:15" s="24" customFormat="1" x14ac:dyDescent="0.25">
      <c r="B84" s="53"/>
      <c r="C84" s="29"/>
    </row>
  </sheetData>
  <mergeCells count="32">
    <mergeCell ref="A22:C22"/>
    <mergeCell ref="A28:C28"/>
    <mergeCell ref="D1:Q1"/>
    <mergeCell ref="D2:E3"/>
    <mergeCell ref="F2:G3"/>
    <mergeCell ref="H2:I3"/>
    <mergeCell ref="J2:M2"/>
    <mergeCell ref="N2:O3"/>
    <mergeCell ref="P2:P3"/>
    <mergeCell ref="Q2:Q3"/>
    <mergeCell ref="J3:K3"/>
    <mergeCell ref="L3:M3"/>
    <mergeCell ref="C4:C5"/>
    <mergeCell ref="A12:A21"/>
    <mergeCell ref="N81:O81"/>
    <mergeCell ref="D82:E82"/>
    <mergeCell ref="F82:G82"/>
    <mergeCell ref="H82:I82"/>
    <mergeCell ref="J82:K82"/>
    <mergeCell ref="L82:M82"/>
    <mergeCell ref="N82:O82"/>
    <mergeCell ref="D81:E81"/>
    <mergeCell ref="F81:G81"/>
    <mergeCell ref="H81:I81"/>
    <mergeCell ref="J81:K81"/>
    <mergeCell ref="L81:M81"/>
    <mergeCell ref="N83:O83"/>
    <mergeCell ref="D83:E83"/>
    <mergeCell ref="F83:G83"/>
    <mergeCell ref="H83:I83"/>
    <mergeCell ref="J83:K83"/>
    <mergeCell ref="L83:M83"/>
  </mergeCells>
  <pageMargins left="0.7" right="0.7" top="0.75" bottom="0.75" header="0.3" footer="0.3"/>
  <pageSetup paperSize="9" scale="7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G7"/>
  <sheetViews>
    <sheetView topLeftCell="A4" zoomScaleNormal="100" workbookViewId="0">
      <selection activeCell="F5" sqref="F5"/>
    </sheetView>
  </sheetViews>
  <sheetFormatPr defaultRowHeight="15" x14ac:dyDescent="0.25"/>
  <cols>
    <col min="4" max="4" width="17.85546875" bestFit="1" customWidth="1"/>
    <col min="5" max="5" width="15.140625" customWidth="1"/>
    <col min="6" max="6" width="33.28515625" customWidth="1"/>
    <col min="7" max="7" width="16.7109375" customWidth="1"/>
  </cols>
  <sheetData>
    <row r="1" spans="2:7" ht="15.75" thickBot="1" x14ac:dyDescent="0.3"/>
    <row r="2" spans="2:7" ht="15.75" thickBot="1" x14ac:dyDescent="0.3">
      <c r="B2" s="108" t="s">
        <v>22</v>
      </c>
      <c r="C2" s="109"/>
      <c r="D2" s="109"/>
      <c r="E2" s="109"/>
      <c r="F2" s="109"/>
      <c r="G2" s="107"/>
    </row>
    <row r="3" spans="2:7" ht="33.6" customHeight="1" thickBot="1" x14ac:dyDescent="0.3">
      <c r="B3" s="103" t="s">
        <v>9</v>
      </c>
      <c r="C3" s="103" t="s">
        <v>10</v>
      </c>
      <c r="D3" s="11" t="s">
        <v>11</v>
      </c>
      <c r="E3" s="105" t="s">
        <v>12</v>
      </c>
      <c r="F3" s="106"/>
      <c r="G3" s="107"/>
    </row>
    <row r="4" spans="2:7" ht="76.900000000000006" customHeight="1" x14ac:dyDescent="0.25">
      <c r="B4" s="104"/>
      <c r="C4" s="104"/>
      <c r="D4" s="37" t="s">
        <v>23</v>
      </c>
      <c r="E4" s="37" t="s">
        <v>14</v>
      </c>
      <c r="F4" s="37" t="s">
        <v>15</v>
      </c>
      <c r="G4" s="37" t="s">
        <v>30</v>
      </c>
    </row>
    <row r="5" spans="2:7" ht="105" x14ac:dyDescent="0.25">
      <c r="B5" s="13">
        <v>1</v>
      </c>
      <c r="C5" s="8" t="s">
        <v>16</v>
      </c>
      <c r="D5" s="36" t="s">
        <v>19</v>
      </c>
      <c r="E5" s="10" t="s">
        <v>24</v>
      </c>
      <c r="F5" s="10" t="s">
        <v>27</v>
      </c>
      <c r="G5" s="10" t="s">
        <v>31</v>
      </c>
    </row>
    <row r="6" spans="2:7" ht="105" x14ac:dyDescent="0.25">
      <c r="B6" s="13">
        <v>2</v>
      </c>
      <c r="C6" s="8" t="s">
        <v>17</v>
      </c>
      <c r="D6" s="8" t="s">
        <v>20</v>
      </c>
      <c r="E6" s="9" t="s">
        <v>25</v>
      </c>
      <c r="F6" s="9" t="s">
        <v>28</v>
      </c>
      <c r="G6" s="10" t="s">
        <v>32</v>
      </c>
    </row>
    <row r="7" spans="2:7" ht="105" x14ac:dyDescent="0.25">
      <c r="B7" s="13">
        <v>3</v>
      </c>
      <c r="C7" s="8" t="s">
        <v>18</v>
      </c>
      <c r="D7" s="8" t="s">
        <v>21</v>
      </c>
      <c r="E7" s="9" t="s">
        <v>26</v>
      </c>
      <c r="F7" s="9" t="s">
        <v>29</v>
      </c>
      <c r="G7" s="10" t="s">
        <v>33</v>
      </c>
    </row>
  </sheetData>
  <mergeCells count="4">
    <mergeCell ref="C3:C4"/>
    <mergeCell ref="B3:B4"/>
    <mergeCell ref="E3:G3"/>
    <mergeCell ref="B2:G2"/>
  </mergeCells>
  <pageMargins left="0.7" right="0.7"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2:F7"/>
  <sheetViews>
    <sheetView topLeftCell="A4" zoomScaleNormal="100" workbookViewId="0">
      <selection activeCell="E46" sqref="E46"/>
    </sheetView>
  </sheetViews>
  <sheetFormatPr defaultRowHeight="15" x14ac:dyDescent="0.25"/>
  <cols>
    <col min="4" max="4" width="18.85546875" customWidth="1"/>
    <col min="5" max="5" width="23.7109375" customWidth="1"/>
    <col min="6" max="6" width="27" customWidth="1"/>
  </cols>
  <sheetData>
    <row r="2" spans="2:6" x14ac:dyDescent="0.25">
      <c r="B2" s="112" t="s">
        <v>37</v>
      </c>
      <c r="C2" s="112"/>
      <c r="D2" s="112"/>
      <c r="E2" s="112"/>
      <c r="F2" s="112"/>
    </row>
    <row r="3" spans="2:6" ht="81.2" customHeight="1" x14ac:dyDescent="0.25">
      <c r="B3" s="110" t="s">
        <v>9</v>
      </c>
      <c r="C3" s="110" t="s">
        <v>10</v>
      </c>
      <c r="D3" s="113" t="s">
        <v>34</v>
      </c>
      <c r="E3" s="110" t="s">
        <v>35</v>
      </c>
      <c r="F3" s="110" t="s">
        <v>36</v>
      </c>
    </row>
    <row r="4" spans="2:6" ht="58.9" customHeight="1" x14ac:dyDescent="0.25">
      <c r="B4" s="111"/>
      <c r="C4" s="111"/>
      <c r="D4" s="113"/>
      <c r="E4" s="111"/>
      <c r="F4" s="111"/>
    </row>
    <row r="5" spans="2:6" ht="108.75" customHeight="1" x14ac:dyDescent="0.25">
      <c r="B5" s="13">
        <v>1</v>
      </c>
      <c r="C5" s="8" t="s">
        <v>16</v>
      </c>
      <c r="D5" s="12" t="s">
        <v>39</v>
      </c>
      <c r="E5" s="12" t="s">
        <v>41</v>
      </c>
      <c r="F5" s="12" t="s">
        <v>44</v>
      </c>
    </row>
    <row r="6" spans="2:6" ht="111.75" customHeight="1" x14ac:dyDescent="0.25">
      <c r="B6" s="13">
        <v>2</v>
      </c>
      <c r="C6" s="8" t="s">
        <v>17</v>
      </c>
      <c r="D6" s="12" t="s">
        <v>40</v>
      </c>
      <c r="E6" s="12" t="s">
        <v>43</v>
      </c>
      <c r="F6" s="12" t="s">
        <v>46</v>
      </c>
    </row>
    <row r="7" spans="2:6" ht="103.5" customHeight="1" x14ac:dyDescent="0.25">
      <c r="B7" s="13">
        <v>3</v>
      </c>
      <c r="C7" s="8" t="s">
        <v>18</v>
      </c>
      <c r="D7" s="12" t="s">
        <v>38</v>
      </c>
      <c r="E7" s="12" t="s">
        <v>42</v>
      </c>
      <c r="F7" s="12" t="s">
        <v>45</v>
      </c>
    </row>
  </sheetData>
  <mergeCells count="6">
    <mergeCell ref="E3:E4"/>
    <mergeCell ref="F3:F4"/>
    <mergeCell ref="B2:F2"/>
    <mergeCell ref="B3:B4"/>
    <mergeCell ref="C3:C4"/>
    <mergeCell ref="D3:D4"/>
  </mergeCell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zoomScaleNormal="100" workbookViewId="0">
      <selection activeCell="K22" sqref="K22"/>
    </sheetView>
  </sheetViews>
  <sheetFormatPr defaultRowHeight="15" x14ac:dyDescent="0.25"/>
  <cols>
    <col min="2" max="2" width="18.7109375" customWidth="1"/>
    <col min="4" max="4" width="26" style="14" customWidth="1"/>
    <col min="6" max="8" width="8.28515625" customWidth="1"/>
    <col min="9" max="9" width="8.7109375" style="6"/>
    <col min="10" max="11" width="11.85546875" customWidth="1"/>
    <col min="12" max="12" width="5.85546875" customWidth="1"/>
  </cols>
  <sheetData>
    <row r="1" spans="1:13" x14ac:dyDescent="0.25">
      <c r="B1" s="117" t="s">
        <v>71</v>
      </c>
      <c r="C1" s="117"/>
      <c r="D1" s="117"/>
      <c r="E1" s="117"/>
      <c r="F1" s="117"/>
      <c r="G1" s="117"/>
      <c r="H1" s="117"/>
      <c r="I1" s="117"/>
      <c r="J1" s="117"/>
      <c r="K1" s="117"/>
    </row>
    <row r="3" spans="1:13" x14ac:dyDescent="0.25">
      <c r="B3" s="16" t="s">
        <v>47</v>
      </c>
      <c r="D3" s="16" t="s">
        <v>48</v>
      </c>
      <c r="F3" s="118" t="s">
        <v>49</v>
      </c>
      <c r="G3" s="118"/>
      <c r="H3" s="118"/>
      <c r="I3" s="7"/>
      <c r="J3" s="118" t="s">
        <v>50</v>
      </c>
      <c r="K3" s="118"/>
    </row>
    <row r="4" spans="1:13" s="15" customFormat="1" ht="15.75" thickBot="1" x14ac:dyDescent="0.3">
      <c r="B4" s="17"/>
      <c r="D4" s="17"/>
      <c r="F4" s="17"/>
      <c r="G4" s="17"/>
      <c r="H4" s="17"/>
      <c r="I4" s="7"/>
      <c r="J4" s="17"/>
      <c r="K4" s="17"/>
    </row>
    <row r="5" spans="1:13" ht="15.75" thickBot="1" x14ac:dyDescent="0.3">
      <c r="A5" s="15"/>
      <c r="B5" s="19"/>
      <c r="C5" s="15"/>
    </row>
    <row r="6" spans="1:13" ht="15.75" thickBot="1" x14ac:dyDescent="0.3">
      <c r="A6" s="15"/>
      <c r="B6" s="20" t="s">
        <v>51</v>
      </c>
      <c r="C6" s="15"/>
      <c r="D6" s="18" t="s">
        <v>63</v>
      </c>
    </row>
    <row r="7" spans="1:13" ht="15.75" thickBot="1" x14ac:dyDescent="0.3">
      <c r="A7" s="15"/>
      <c r="B7" s="20"/>
      <c r="C7" s="15"/>
      <c r="F7" s="114" t="s">
        <v>68</v>
      </c>
      <c r="G7" s="115"/>
      <c r="H7" s="116"/>
    </row>
    <row r="8" spans="1:13" ht="15.75" thickBot="1" x14ac:dyDescent="0.3">
      <c r="A8" s="15"/>
      <c r="B8" s="20" t="s">
        <v>52</v>
      </c>
      <c r="C8" s="15"/>
      <c r="D8" s="18" t="s">
        <v>64</v>
      </c>
    </row>
    <row r="9" spans="1:13" ht="15.75" thickBot="1" x14ac:dyDescent="0.3">
      <c r="A9" s="15"/>
      <c r="B9" s="20"/>
      <c r="C9" s="15"/>
      <c r="J9" s="114" t="s">
        <v>70</v>
      </c>
      <c r="K9" s="116"/>
    </row>
    <row r="10" spans="1:13" ht="15.75" thickBot="1" x14ac:dyDescent="0.3">
      <c r="A10" s="15"/>
      <c r="B10" s="20" t="s">
        <v>53</v>
      </c>
      <c r="C10" s="15"/>
      <c r="D10" s="18" t="s">
        <v>58</v>
      </c>
    </row>
    <row r="11" spans="1:13" ht="15.75" thickBot="1" x14ac:dyDescent="0.3">
      <c r="A11" s="15"/>
      <c r="B11" s="20"/>
      <c r="C11" s="15"/>
      <c r="F11" s="114" t="s">
        <v>67</v>
      </c>
      <c r="G11" s="115"/>
      <c r="H11" s="116"/>
    </row>
    <row r="12" spans="1:13" ht="15.75" thickBot="1" x14ac:dyDescent="0.3">
      <c r="A12" s="15"/>
      <c r="B12" s="20" t="s">
        <v>54</v>
      </c>
      <c r="C12" s="15"/>
      <c r="D12" s="18" t="s">
        <v>59</v>
      </c>
      <c r="M12" s="18" t="s">
        <v>13</v>
      </c>
    </row>
    <row r="13" spans="1:13" ht="15.75" thickBot="1" x14ac:dyDescent="0.3">
      <c r="A13" s="15"/>
      <c r="B13" s="20"/>
      <c r="C13" s="15"/>
    </row>
    <row r="14" spans="1:13" ht="15.75" thickBot="1" x14ac:dyDescent="0.3">
      <c r="A14" s="15"/>
      <c r="B14" s="20" t="s">
        <v>55</v>
      </c>
      <c r="C14" s="15"/>
      <c r="D14" s="18" t="s">
        <v>60</v>
      </c>
    </row>
    <row r="15" spans="1:13" ht="15.75" thickBot="1" x14ac:dyDescent="0.3">
      <c r="A15" s="15"/>
      <c r="B15" s="20"/>
      <c r="C15" s="15"/>
      <c r="F15" s="114" t="s">
        <v>66</v>
      </c>
      <c r="G15" s="115"/>
      <c r="H15" s="116"/>
    </row>
    <row r="16" spans="1:13" ht="15.75" thickBot="1" x14ac:dyDescent="0.3">
      <c r="A16" s="15"/>
      <c r="B16" s="20" t="s">
        <v>56</v>
      </c>
      <c r="C16" s="15"/>
      <c r="D16" s="18" t="s">
        <v>61</v>
      </c>
      <c r="I16" s="17"/>
      <c r="J16" s="114" t="s">
        <v>69</v>
      </c>
      <c r="K16" s="116"/>
    </row>
    <row r="17" spans="1:8" ht="15.75" thickBot="1" x14ac:dyDescent="0.3">
      <c r="A17" s="15"/>
      <c r="B17" s="20"/>
      <c r="C17" s="15"/>
    </row>
    <row r="18" spans="1:8" ht="15.75" thickBot="1" x14ac:dyDescent="0.3">
      <c r="A18" s="15"/>
      <c r="B18" s="20" t="s">
        <v>57</v>
      </c>
      <c r="C18" s="15"/>
      <c r="D18" s="18" t="s">
        <v>62</v>
      </c>
      <c r="F18" s="114" t="s">
        <v>65</v>
      </c>
      <c r="G18" s="115"/>
      <c r="H18" s="116"/>
    </row>
    <row r="19" spans="1:8" ht="15.75" thickBot="1" x14ac:dyDescent="0.3">
      <c r="A19" s="15"/>
      <c r="B19" s="21"/>
      <c r="C19" s="15"/>
    </row>
  </sheetData>
  <mergeCells count="9">
    <mergeCell ref="F15:H15"/>
    <mergeCell ref="F18:H18"/>
    <mergeCell ref="J9:K9"/>
    <mergeCell ref="J16:K16"/>
    <mergeCell ref="B1:K1"/>
    <mergeCell ref="F3:H3"/>
    <mergeCell ref="J3:K3"/>
    <mergeCell ref="F7:H7"/>
    <mergeCell ref="F11:H11"/>
  </mergeCells>
  <pageMargins left="0.7" right="0.7" top="0.75" bottom="0.75" header="0.3" footer="0.3"/>
  <pageSetup scale="85" orientation="landscape"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opLeftCell="A10" workbookViewId="0">
      <selection activeCell="M13" sqref="M13"/>
    </sheetView>
  </sheetViews>
  <sheetFormatPr defaultColWidth="8.7109375" defaultRowHeight="15" x14ac:dyDescent="0.25"/>
  <cols>
    <col min="1" max="1" width="8.7109375" style="6"/>
    <col min="2" max="2" width="18.7109375" style="6" customWidth="1"/>
    <col min="3" max="3" width="8.7109375" style="6"/>
    <col min="4" max="4" width="26" style="14" customWidth="1"/>
    <col min="5" max="5" width="8.7109375" style="6"/>
    <col min="6" max="8" width="8.28515625" style="6" customWidth="1"/>
    <col min="9" max="9" width="8.7109375" style="6"/>
    <col min="10" max="11" width="11.85546875" style="6" customWidth="1"/>
    <col min="12" max="12" width="5.85546875" style="6" customWidth="1"/>
    <col min="13" max="13" width="10.42578125" style="6" customWidth="1"/>
    <col min="14" max="16384" width="8.7109375" style="6"/>
  </cols>
  <sheetData>
    <row r="1" spans="1:13" x14ac:dyDescent="0.25">
      <c r="B1" s="117" t="s">
        <v>72</v>
      </c>
      <c r="C1" s="117"/>
      <c r="D1" s="117"/>
      <c r="E1" s="117"/>
      <c r="F1" s="117"/>
      <c r="G1" s="117"/>
      <c r="H1" s="117"/>
      <c r="I1" s="117"/>
      <c r="J1" s="117"/>
      <c r="K1" s="117"/>
    </row>
    <row r="3" spans="1:13" x14ac:dyDescent="0.25">
      <c r="B3" s="16" t="s">
        <v>73</v>
      </c>
      <c r="D3" s="16" t="s">
        <v>74</v>
      </c>
      <c r="F3" s="118" t="s">
        <v>75</v>
      </c>
      <c r="G3" s="118"/>
      <c r="H3" s="118"/>
      <c r="I3" s="7"/>
      <c r="J3" s="118" t="s">
        <v>76</v>
      </c>
      <c r="K3" s="118"/>
    </row>
    <row r="4" spans="1:13" s="15" customFormat="1" ht="15.75" thickBot="1" x14ac:dyDescent="0.3">
      <c r="B4" s="17"/>
      <c r="D4" s="17"/>
      <c r="F4" s="17"/>
      <c r="G4" s="17"/>
      <c r="H4" s="17"/>
      <c r="I4" s="7"/>
      <c r="J4" s="17"/>
      <c r="K4" s="17"/>
    </row>
    <row r="5" spans="1:13" ht="15.75" thickBot="1" x14ac:dyDescent="0.3">
      <c r="A5" s="15"/>
      <c r="B5" s="19"/>
      <c r="C5" s="15"/>
    </row>
    <row r="6" spans="1:13" ht="15.75" thickBot="1" x14ac:dyDescent="0.3">
      <c r="A6" s="15"/>
      <c r="B6" s="20" t="s">
        <v>77</v>
      </c>
      <c r="C6" s="15"/>
      <c r="D6" s="18" t="s">
        <v>84</v>
      </c>
    </row>
    <row r="7" spans="1:13" ht="15.75" thickBot="1" x14ac:dyDescent="0.3">
      <c r="A7" s="15"/>
      <c r="B7" s="20"/>
      <c r="C7" s="15"/>
      <c r="F7" s="114" t="s">
        <v>91</v>
      </c>
      <c r="G7" s="115"/>
      <c r="H7" s="116"/>
    </row>
    <row r="8" spans="1:13" ht="15.75" thickBot="1" x14ac:dyDescent="0.3">
      <c r="A8" s="15"/>
      <c r="B8" s="20" t="s">
        <v>78</v>
      </c>
      <c r="C8" s="15"/>
      <c r="D8" s="18" t="s">
        <v>85</v>
      </c>
    </row>
    <row r="9" spans="1:13" ht="15.75" thickBot="1" x14ac:dyDescent="0.3">
      <c r="A9" s="15"/>
      <c r="B9" s="20"/>
      <c r="C9" s="15"/>
      <c r="J9" s="114" t="s">
        <v>95</v>
      </c>
      <c r="K9" s="116"/>
    </row>
    <row r="10" spans="1:13" ht="15.75" thickBot="1" x14ac:dyDescent="0.3">
      <c r="A10" s="15"/>
      <c r="B10" s="20" t="s">
        <v>79</v>
      </c>
      <c r="C10" s="15"/>
      <c r="D10" s="18" t="s">
        <v>86</v>
      </c>
    </row>
    <row r="11" spans="1:13" ht="15.75" thickBot="1" x14ac:dyDescent="0.3">
      <c r="A11" s="15"/>
      <c r="B11" s="20"/>
      <c r="C11" s="15"/>
      <c r="F11" s="114" t="s">
        <v>92</v>
      </c>
      <c r="G11" s="115"/>
      <c r="H11" s="116"/>
    </row>
    <row r="12" spans="1:13" ht="15.75" thickBot="1" x14ac:dyDescent="0.3">
      <c r="A12" s="15"/>
      <c r="B12" s="20" t="s">
        <v>80</v>
      </c>
      <c r="C12" s="15"/>
      <c r="D12" s="18" t="s">
        <v>87</v>
      </c>
      <c r="M12" s="18" t="s">
        <v>97</v>
      </c>
    </row>
    <row r="13" spans="1:13" ht="15.75" thickBot="1" x14ac:dyDescent="0.3">
      <c r="A13" s="15"/>
      <c r="B13" s="20"/>
      <c r="C13" s="15"/>
    </row>
    <row r="14" spans="1:13" ht="15.75" thickBot="1" x14ac:dyDescent="0.3">
      <c r="A14" s="15"/>
      <c r="B14" s="20" t="s">
        <v>81</v>
      </c>
      <c r="C14" s="15"/>
      <c r="D14" s="18" t="s">
        <v>88</v>
      </c>
    </row>
    <row r="15" spans="1:13" ht="15.75" thickBot="1" x14ac:dyDescent="0.3">
      <c r="A15" s="15"/>
      <c r="B15" s="20"/>
      <c r="C15" s="15"/>
      <c r="F15" s="114" t="s">
        <v>93</v>
      </c>
      <c r="G15" s="115"/>
      <c r="H15" s="116"/>
    </row>
    <row r="16" spans="1:13" ht="15.75" thickBot="1" x14ac:dyDescent="0.3">
      <c r="A16" s="15"/>
      <c r="B16" s="20" t="s">
        <v>82</v>
      </c>
      <c r="C16" s="15"/>
      <c r="D16" s="18" t="s">
        <v>89</v>
      </c>
      <c r="I16" s="17"/>
      <c r="J16" s="114" t="s">
        <v>96</v>
      </c>
      <c r="K16" s="116"/>
    </row>
    <row r="17" spans="1:8" ht="15.75" thickBot="1" x14ac:dyDescent="0.3">
      <c r="A17" s="15"/>
      <c r="B17" s="20"/>
      <c r="C17" s="15"/>
    </row>
    <row r="18" spans="1:8" ht="15.75" thickBot="1" x14ac:dyDescent="0.3">
      <c r="A18" s="15"/>
      <c r="B18" s="20" t="s">
        <v>83</v>
      </c>
      <c r="C18" s="15"/>
      <c r="D18" s="18" t="s">
        <v>90</v>
      </c>
      <c r="F18" s="114" t="s">
        <v>94</v>
      </c>
      <c r="G18" s="115"/>
      <c r="H18" s="116"/>
    </row>
    <row r="19" spans="1:8" ht="15.75" thickBot="1" x14ac:dyDescent="0.3">
      <c r="A19" s="15"/>
      <c r="B19" s="21"/>
      <c r="C19" s="15"/>
    </row>
  </sheetData>
  <mergeCells count="9">
    <mergeCell ref="F15:H15"/>
    <mergeCell ref="J16:K16"/>
    <mergeCell ref="F18:H18"/>
    <mergeCell ref="B1:K1"/>
    <mergeCell ref="F3:H3"/>
    <mergeCell ref="J3:K3"/>
    <mergeCell ref="F7:H7"/>
    <mergeCell ref="J9:K9"/>
    <mergeCell ref="F11:H11"/>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აუდიტის უნივერსი</vt:lpstr>
      <vt:lpstr>რისკების გაზომვა</vt:lpstr>
      <vt:lpstr>ზეგავლენა</vt:lpstr>
      <vt:lpstr>მოხდენი ალბათობა</vt:lpstr>
      <vt:lpstr>მიზნები COSO </vt:lpstr>
      <vt:lpstr>Objectives COSO</vt:lpstr>
    </vt:vector>
  </TitlesOfParts>
  <Company>CtrlSoft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 Basheleishvili</dc:creator>
  <cp:lastModifiedBy>Eka Sharadze</cp:lastModifiedBy>
  <cp:lastPrinted>2015-12-22T12:58:02Z</cp:lastPrinted>
  <dcterms:created xsi:type="dcterms:W3CDTF">2015-12-16T07:50:01Z</dcterms:created>
  <dcterms:modified xsi:type="dcterms:W3CDTF">2018-05-15T13:37:17Z</dcterms:modified>
</cp:coreProperties>
</file>